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761" firstSheet="1" activeTab="9"/>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8" r:id="rId10"/>
    <sheet name="10" sheetId="13" r:id="rId11"/>
    <sheet name="11" sheetId="12" r:id="rId12"/>
    <sheet name="12" sheetId="17" r:id="rId13"/>
  </sheets>
  <definedNames>
    <definedName name="_xlnm._FilterDatabase" localSheetId="11" hidden="1">'11'!$A$5:$L$22</definedName>
    <definedName name="_xlnm.Print_Area" localSheetId="1">'1'!$A$1:$D$31</definedName>
    <definedName name="_xlnm.Print_Area" localSheetId="11">'11'!$A$1:$L$22</definedName>
    <definedName name="_xlnm.Print_Area" localSheetId="3">'3'!$A$1:$H$25</definedName>
    <definedName name="_xlnm.Print_Area" localSheetId="4">'4'!$A$1:$D$30</definedName>
    <definedName name="_xlnm.Print_Area" localSheetId="8">'8'!$A$1:$F$7</definedName>
    <definedName name="_xlnm.Print_Area" localSheetId="9">'9'!$A$1:$F$13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<sst xmlns="http://schemas.openxmlformats.org/spreadsheetml/2006/main" count="457" uniqueCount="253">
  <si>
    <t>附件1</t>
  </si>
  <si>
    <t>2025年收支预算总表</t>
  </si>
  <si>
    <t>部门：天津东疆综合保税区工业和信息化局（数据局）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</si>
  <si>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</si>
  <si>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</si>
  <si>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</si>
  <si>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</si>
  <si>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</si>
  <si>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</si>
  <si>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</si>
  <si>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</si>
  <si>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</si>
  <si>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</si>
  <si>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</si>
  <si>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</si>
  <si>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</si>
  <si>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</si>
  <si>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</si>
  <si>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</si>
  <si>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</si>
  <si>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</si>
  <si>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</si>
  <si>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</si>
  <si>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</si>
  <si>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</si>
  <si>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</si>
  <si>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</si>
  <si>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</si>
  <si>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</si>
  <si>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</si>
  <si>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</si>
  <si>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</si>
  <si>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</si>
  <si>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</si>
  <si>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</si>
  <si>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</si>
  <si>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</si>
  <si>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</si>
  <si>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</si>
  <si>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</si>
  <si>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</si>
  <si>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</si>
  <si>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</si>
  <si>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</si>
  <si>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</si>
  <si>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</si>
  <si>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</si>
  <si>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</si>
  <si>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</si>
  <si>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</si>
  <si>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</si>
  <si>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</si>
  <si>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</si>
  <si>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</si>
  <si>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</si>
  <si>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</si>
  <si>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</si>
  <si>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</si>
  <si>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</si>
  <si>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</si>
  <si>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</si>
  <si>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</si>
  <si>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</si>
  <si>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</si>
  <si>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天津东疆综合保税区工业和信息化局（数据局）</t>
  </si>
  <si>
    <t>附件3</t>
  </si>
  <si>
    <t xml:space="preserve"> 2025年支出预算总表</t>
  </si>
  <si>
    <t>科目编码</t>
  </si>
  <si>
    <t>科目名称</t>
  </si>
  <si>
    <t>合 计</t>
  </si>
  <si>
    <t>基本支出</t>
  </si>
  <si>
    <t>项目支出</t>
  </si>
  <si>
    <t>事业单位经营支出</t>
  </si>
  <si>
    <t>上缴上级支出</t>
  </si>
  <si>
    <t>对附属单位补助支出</t>
  </si>
  <si>
    <t>215</t>
  </si>
  <si>
    <t>资源勘探工业信息
等支出</t>
  </si>
  <si>
    <t xml:space="preserve"> 05</t>
  </si>
  <si>
    <t>工业和信息产业监管</t>
  </si>
  <si>
    <t>02</t>
  </si>
  <si>
    <t>一般行政管理事务</t>
  </si>
  <si>
    <t>03</t>
  </si>
  <si>
    <t>机关服务</t>
  </si>
  <si>
    <t>16</t>
  </si>
  <si>
    <t>工程建设及运行维护</t>
  </si>
  <si>
    <t>17</t>
  </si>
  <si>
    <t>产业发展</t>
  </si>
  <si>
    <t xml:space="preserve"> 08</t>
  </si>
  <si>
    <t>支持中小企业发展和管理支出</t>
  </si>
  <si>
    <t>05</t>
  </si>
  <si>
    <t>中小企业发展专项</t>
  </si>
  <si>
    <t>229</t>
  </si>
  <si>
    <t>其他支出</t>
  </si>
  <si>
    <t xml:space="preserve">  99</t>
  </si>
  <si>
    <t>99</t>
  </si>
  <si>
    <t xml:space="preserve">  04</t>
  </si>
  <si>
    <t>其他政府性基金及对应专项债务收入安排的支出</t>
  </si>
  <si>
    <t>其他地方自行试点项目收益专项债券收入安排的支出</t>
  </si>
  <si>
    <t>债务付息支出</t>
  </si>
  <si>
    <t>地方政府专项债务付息支出</t>
  </si>
  <si>
    <t>其他地方自行试点项目收益专项债券付息支出</t>
  </si>
  <si>
    <t>注：本表按支出功能分类填列，明细到类、款、项三级科目。</t>
  </si>
  <si>
    <t>附件4</t>
  </si>
  <si>
    <t>2025年财政拨款收支预算总表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</si>
  <si>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</si>
  <si>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</si>
  <si>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</si>
  <si>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</si>
  <si>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</si>
  <si>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</si>
  <si>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</si>
  <si>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2025年财政拨款一般公共预算支出预算表</t>
  </si>
  <si>
    <t>合   计</t>
  </si>
  <si>
    <t>人员经费</t>
  </si>
  <si>
    <t>公用经费</t>
  </si>
  <si>
    <t xml:space="preserve"> </t>
  </si>
  <si>
    <t>附件6</t>
  </si>
  <si>
    <t xml:space="preserve"> 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</si>
  <si>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</si>
  <si>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</si>
  <si>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</si>
  <si>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</si>
  <si>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</si>
  <si>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</si>
  <si>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</si>
  <si>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</si>
  <si>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</si>
  <si>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30112</t>
  </si>
  <si>
    <t xml:space="preserve">  其他社会保障缴费</t>
  </si>
  <si>
    <t>30113</t>
  </si>
  <si>
    <t xml:space="preserve">  住房公积金</t>
  </si>
  <si>
    <t>商品和服务支出</t>
  </si>
  <si>
    <t xml:space="preserve">  办公费</t>
  </si>
  <si>
    <t xml:space="preserve">  印刷费</t>
  </si>
  <si>
    <t>30203</t>
  </si>
  <si>
    <t xml:space="preserve">  咨询费</t>
  </si>
  <si>
    <t xml:space="preserve">  手续费</t>
  </si>
  <si>
    <t xml:space="preserve">  水费</t>
  </si>
  <si>
    <t xml:space="preserve">  邮电费</t>
  </si>
  <si>
    <t>30211</t>
  </si>
  <si>
    <t xml:space="preserve">  国内差旅费</t>
  </si>
  <si>
    <t>30213</t>
  </si>
  <si>
    <t xml:space="preserve">  维修（护）费</t>
  </si>
  <si>
    <t>30214</t>
  </si>
  <si>
    <t xml:space="preserve">  租赁费</t>
  </si>
  <si>
    <t>30215</t>
  </si>
  <si>
    <t xml:space="preserve">  会议费</t>
  </si>
  <si>
    <t>30216</t>
  </si>
  <si>
    <t xml:space="preserve">  培训费</t>
  </si>
  <si>
    <t>30224</t>
  </si>
  <si>
    <t xml:space="preserve">  被装购置费</t>
  </si>
  <si>
    <t>30226</t>
  </si>
  <si>
    <t xml:space="preserve">  劳务费</t>
  </si>
  <si>
    <t>30227</t>
  </si>
  <si>
    <t xml:space="preserve">  委托业务费</t>
  </si>
  <si>
    <t>30239</t>
  </si>
  <si>
    <t xml:space="preserve">  其他交通费用（车补）</t>
  </si>
  <si>
    <t>30299</t>
  </si>
  <si>
    <t xml:space="preserve">  其他商品和服务支出（如零星宣传、慰问等）</t>
  </si>
  <si>
    <t>资本性支出</t>
  </si>
  <si>
    <t>办公设备购置</t>
  </si>
  <si>
    <t>注：本表按部门预算支出经济分类填列，明细到类、款两级科目。</t>
  </si>
  <si>
    <t>附件7</t>
  </si>
  <si>
    <t>2025年财政拨款政府性基金预算支出预算表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</si>
  <si>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</si>
  <si>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</si>
  <si>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</si>
  <si>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</si>
  <si>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</si>
  <si>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</si>
  <si>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</si>
  <si>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</si>
  <si>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</si>
  <si>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</si>
  <si>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</si>
  <si>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</si>
  <si>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2025年财政拨款政府采购预算表</t>
  </si>
  <si>
    <t>功能科目</t>
  </si>
  <si>
    <t>单位编码</t>
  </si>
  <si>
    <t>项目类别</t>
  </si>
  <si>
    <t>单位名称（项目名称）</t>
  </si>
  <si>
    <t>财政拨款</t>
  </si>
  <si>
    <t>备注</t>
  </si>
  <si>
    <t>2150503</t>
  </si>
  <si>
    <t>390</t>
  </si>
  <si>
    <t>服务</t>
  </si>
  <si>
    <t>管委会光纤宽带租赁费</t>
  </si>
  <si>
    <t>【已执行政采，本年预计支付185万】
2025年政采项目，本年已执行政府采购程序，项目总预算370.13184万，本年预计支付185万。</t>
  </si>
  <si>
    <t>工程</t>
  </si>
  <si>
    <t>东疆智慧平安社区建设</t>
  </si>
  <si>
    <t>【往年已执行政采，本年预计支付4.8727万】
往年已执行政采，今年支付质保金4.8727万</t>
  </si>
  <si>
    <t>管委会信息化整体运营维护费</t>
  </si>
  <si>
    <t>【往年已执行政采，本年预计支付184.455万】
2024年已执行政采，项目总预算220万，服务周期2024年8月21日-2025年8月20日，2025年预计支付184.455万。</t>
  </si>
  <si>
    <t>货物</t>
  </si>
  <si>
    <t>东疆观澜路海防监控站建设项目</t>
  </si>
  <si>
    <t>【往年已执行政采】施工合同260.595848万，支付77%合同款项，即200.65880296万。</t>
  </si>
  <si>
    <t>货物/工程/服务</t>
  </si>
  <si>
    <t>智慧东疆建设项目</t>
  </si>
  <si>
    <t>【往年已执行政采】
①网络安全及云平台（非集采）合同金额2228.07万，支付15%，即334.2105万；
②网络安全及云平台（集采）合同金额445万，支付10%，即44.5万；
③物联网感知平台（信息化部分）合同金额2130.7032万，支付30%，即639.21096万；
④智慧东疆建设项目—物联网感知平台及机房基础设施工程合同金额1894.5417万，支付至97%结算款，即1052.7433万；
⑤空间大数据平台合同金额690万，支付65%，即448.5万；
⑥智慧社区平台合同金额80.5万，支付15%，即12.075万；
⑦智慧社区平台（操作系统等）合同14.846万，全部支付；
⑧监理--信息化部分合同86.6万，支付40%，即34.64万。
以上合计2580.72576万</t>
  </si>
  <si>
    <t>信息化能力提升及设备延保等费用</t>
  </si>
  <si>
    <t>【往年已执行政采，本年预计支付10.09326万】
①中交C谷机房精密空调采购，满质保1年，本年度需支付3%质保金，2.8416万
②东疆管委会网络合规化改造项目，本年度需支付质保金，7.25166万</t>
  </si>
  <si>
    <t>2150517</t>
  </si>
  <si>
    <t>东疆编制低空经济示范区产业规划项目</t>
  </si>
  <si>
    <t>2025年新政采项目，未执行，项目总预算73.6万元，本年度预计支出73.6万元</t>
  </si>
  <si>
    <t>2150802</t>
  </si>
  <si>
    <t>提升企业服务质效助力区域营商环境建设辅助服务项目</t>
  </si>
  <si>
    <t>往年已执行政采，本年度需支付187.47万元</t>
  </si>
  <si>
    <t>附件10</t>
  </si>
  <si>
    <t>2025年国有资本经营预算支出情况表</t>
  </si>
  <si>
    <t>本年国有资本经营基金预算支出</t>
  </si>
  <si>
    <t>附件11</t>
  </si>
  <si>
    <t xml:space="preserve"> 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</si>
  <si>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</si>
  <si>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</si>
  <si>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</si>
  <si>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</si>
  <si>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</si>
  <si>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</si>
  <si>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</si>
  <si>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</si>
  <si>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</si>
  <si>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</si>
  <si>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安全生产检查专家服务费</t>
  </si>
  <si>
    <t>2025年招商专项经费</t>
  </si>
  <si>
    <t>软件博览会项目资金</t>
  </si>
  <si>
    <t>东疆综合保税区大面积停电事件应急演练专家服务费</t>
  </si>
  <si>
    <t>2024年第一批中小企业发展专项资金</t>
  </si>
  <si>
    <t>2024年第二批中小企业发展专项资金</t>
  </si>
  <si>
    <t>创新产业园基础设施配套项目专项债2025年付息及手续费</t>
  </si>
  <si>
    <t>天津东疆综合保税区创新产业园基础设施配套项目</t>
  </si>
  <si>
    <t>附件12</t>
  </si>
  <si>
    <t>2025年财政拨款政府购买服务预算表</t>
  </si>
  <si>
    <t>普适性目录</t>
  </si>
  <si>
    <t>备注（内容、期限）</t>
  </si>
  <si>
    <t>215-05-03</t>
  </si>
  <si>
    <t>B1004   其他适合通过市场化方式提供的信息化服务</t>
  </si>
  <si>
    <r>
      <rPr>
        <sz val="12"/>
        <color rgb="FF000000"/>
        <rFont val="宋体"/>
        <charset val="134"/>
      </rPr>
      <t>①管委会信息化整体运营维护，包含桌面运维、网络运维、机房运维、OA及官网运维等，</t>
    </r>
    <r>
      <rPr>
        <sz val="12"/>
        <color indexed="8"/>
        <rFont val="宋体"/>
        <charset val="134"/>
      </rPr>
      <t xml:space="preserve">
</t>
    </r>
    <r>
      <rPr>
        <sz val="12"/>
        <color indexed="8"/>
        <rFont val="宋体"/>
        <charset val="134"/>
      </rPr>
      <t>2024年8月21日-2025年8月20日合同款184.455万；</t>
    </r>
    <r>
      <rPr>
        <sz val="12"/>
        <color indexed="8"/>
        <rFont val="宋体"/>
        <charset val="134"/>
      </rPr>
      <t xml:space="preserve">
</t>
    </r>
    <r>
      <rPr>
        <sz val="12"/>
        <color indexed="8"/>
        <rFont val="宋体"/>
        <charset val="134"/>
      </rPr>
      <t>③2025年新项目政采专家费0.06万。</t>
    </r>
  </si>
  <si>
    <t>B1004 其他适合通过市场化方式提供的信息化服务</t>
  </si>
  <si>
    <t>①管委会安全设备延保项目（2023），支付6.16万；
管委会公用信息化设备延保（2024），包含管委会的防火墙、上网行为管理、WEB应用防火墙等，合同预计42万，支付80%，即33.6万；
②管委会官网、基础网络、智慧平安社区的等保测评工作，预计19.8万；
③2024年官网云盾服务合同，负责对管委会官网进行安全防护加固，服务期限为2024.11.10-2025.11.9，支付9.16万；
2025年云盾服务合同，负责对管委会官网进行安全防护加固，合同预计11.48万，支付20%，即2.296万；
④机房应急发电服务，负责对管委会机房提供应急发电服务，预计4万元。</t>
  </si>
  <si>
    <t>215-05-17</t>
  </si>
  <si>
    <t>B0201课题研究服务</t>
  </si>
  <si>
    <t>2025年新增项目，项目总预算73.7万元</t>
  </si>
  <si>
    <t>B0401会议服务</t>
  </si>
  <si>
    <t>软博会成果展项目服务</t>
  </si>
  <si>
    <t>①开展专题招商推介活动，参与软件成果展天津展区展览展示，组织相关企业参加供需对接等平行活动。
②项目总体相关投入不超45万元，其中场地费13.6万，基东疆综保区展台搭建费13.6万，区内企业展台搭建费15.3万，税费2.5万。
③2025年3月底前投入45万（100%），2025年共计45万元。</t>
  </si>
  <si>
    <t>215-08-02</t>
  </si>
  <si>
    <t>B0801 咨询服务</t>
  </si>
  <si>
    <t>按合同约定2025年支出项目费用的30%，187.47万元</t>
  </si>
  <si>
    <t>215-05-02</t>
  </si>
  <si>
    <t>B0501监督检查辅助服务</t>
  </si>
  <si>
    <t>请第三方专业机构协助工信局对区内工业、电力重点单位定期进行安全生产检查，并出检查报告。收费标准为3150元/天。按照每季度至少检查一轮次（包括初查1天和整改复查1天）的计划，预计2025年共计检查8天（每季度2天），共计2.52万元。</t>
  </si>
  <si>
    <t>A1402防灾救灾技术指导服务</t>
  </si>
  <si>
    <t>请第三方专业机构协助开展东疆综合保税区大面积停电事件应急演练，有效提高管委会各部门处置大面积停电事件能力。预计2025年开展一次，共计1.1万元。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</si>
</sst>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0.0"/>
    <numFmt numFmtId="191" formatCode="#,##0.000_ "/>
    <numFmt numFmtId="192" formatCode=";;"/>
    <numFmt numFmtId="193" formatCode="#,##0.0000"/>
    <numFmt numFmtId="194" formatCode="0.00_ "/>
    <numFmt numFmtId="195" formatCode="#,##0.0_ "/>
    <numFmt numFmtId="196" formatCode="* #,##0.00;* \-#,##0.00;* &quot;&quot;??;@"/>
    <numFmt numFmtId="197" formatCode="00"/>
  </numFmts>
  <fonts count="86">
    <font>
      <sz val="9"/>
      <name val="宋体"/>
      <charset val="134"/>
    </font>
    <font>
      <sz val="10"/>
      <name val="宋体"/>
      <charset val="134"/>
    </font>
    <font>
      <sz val="22"/>
      <name val="黑体"/>
      <charset val="134"/>
    </font>
    <font>
      <sz val="12"/>
      <name val="宋体"/>
      <charset val="134"/>
    </font>
    <font>
      <sz val="9"/>
      <name val="宋体"/>
      <charset val="134"/>
    </font>
    <font>
      <sz val="16"/>
      <name val="黑体"/>
      <charset val="134"/>
    </font>
    <font>
      <sz val="12"/>
      <color rgb="FF000000"/>
      <name val="宋体"/>
      <charset val="134"/>
    </font>
    <font>
      <sz val="11"/>
      <color theme="1"/>
      <name val="等线"/>
      <charset val="134"/>
      <scheme val="minor"/>
    </font>
    <font>
      <sz val="20"/>
      <name val="黑体"/>
      <charset val="134"/>
    </font>
    <font>
      <sz val="15"/>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29"/>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2" fillId="44" borderId="0" applyNumberFormat="0" applyBorder="0" applyAlignment="0" applyProtection="0">
      <alignment vertical="center"/>
    </xf>
    <xf numFmtId="0" fontId="32" fillId="34" borderId="0" applyNumberFormat="0" applyBorder="0" applyAlignment="0" applyProtection="0">
      <alignment vertical="center"/>
    </xf>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0" borderId="0" applyNumberFormat="0" applyBorder="0" applyAlignment="0" applyProtection="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33" fillId="47" borderId="0" applyNumberFormat="0" applyBorder="0" applyAlignment="0" applyProtection="0">
      <alignment vertical="center"/>
    </xf>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33" fillId="41" borderId="0" applyNumberFormat="0" applyBorder="0" applyAlignment="0" applyProtection="0">
      <alignment vertical="center"/>
    </xf>
    <xf numFmtId="0" fontId="33" fillId="47" borderId="0" applyNumberFormat="0" applyBorder="0" applyAlignment="0" applyProtection="0">
      <alignment vertical="center"/>
    </xf>
    <xf numFmtId="0" fontId="33" fillId="34" borderId="0" applyNumberFormat="0" applyBorder="0" applyAlignment="0" applyProtection="0">
      <alignment vertical="center"/>
    </xf>
    <xf numFmtId="0" fontId="34" fillId="48"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49" borderId="0" applyNumberFormat="0" applyBorder="0" applyAlignment="0" applyProtection="0">
      <alignment vertical="center"/>
    </xf>
    <xf numFmtId="0" fontId="34" fillId="47" borderId="0" applyNumberFormat="0" applyBorder="0" applyAlignment="0" applyProtection="0">
      <alignment vertical="center"/>
    </xf>
    <xf numFmtId="0" fontId="34" fillId="50" borderId="0" applyNumberFormat="0" applyBorder="0" applyAlignment="0" applyProtection="0">
      <alignment vertical="center"/>
    </xf>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5"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6" fillId="52" borderId="0" applyNumberFormat="0" applyBorder="0" applyAlignment="0" applyProtection="0"/>
    <xf numFmtId="0" fontId="36" fillId="54" borderId="0" applyNumberFormat="0" applyBorder="0" applyAlignment="0" applyProtection="0"/>
    <xf numFmtId="0" fontId="35" fillId="54" borderId="0" applyNumberFormat="0" applyBorder="0" applyAlignment="0" applyProtection="0"/>
    <xf numFmtId="0" fontId="35" fillId="63" borderId="0" applyNumberFormat="0" applyBorder="0" applyAlignment="0" applyProtection="0"/>
    <xf numFmtId="0" fontId="36" fillId="52" borderId="0" applyNumberFormat="0" applyBorder="0" applyAlignment="0" applyProtection="0"/>
    <xf numFmtId="0" fontId="36" fillId="64"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7" fillId="38" borderId="0" applyNumberFormat="0" applyBorder="0" applyAlignment="0" applyProtection="0">
      <alignment vertical="center"/>
    </xf>
    <xf numFmtId="176" fontId="38" fillId="0" borderId="0" applyFill="0" applyBorder="0" applyAlignment="0"/>
    <xf numFmtId="0" fontId="39" fillId="33" borderId="18" applyNumberFormat="0" applyAlignment="0" applyProtection="0">
      <alignment vertical="center"/>
    </xf>
    <xf numFmtId="0" fontId="40" fillId="67" borderId="19" applyNumberFormat="0" applyAlignment="0" applyProtection="0">
      <alignment vertical="center"/>
    </xf>
    <xf numFmtId="0" fontId="41" fillId="0" borderId="0" applyProtection="0">
      <alignment vertical="center"/>
    </xf>
    <xf numFmtId="41" fontId="31" fillId="0" borderId="0" applyFont="0" applyFill="0" applyBorder="0" applyAlignment="0" applyProtection="0"/>
    <xf numFmtId="177" fontId="42" fillId="0" borderId="0"/>
    <xf numFmtId="43" fontId="31" fillId="0" borderId="0" applyFont="0" applyFill="0" applyBorder="0" applyAlignment="0" applyProtection="0"/>
    <xf numFmtId="178" fontId="31" fillId="0" borderId="0" applyFont="0" applyFill="0" applyBorder="0" applyAlignment="0" applyProtection="0"/>
    <xf numFmtId="179" fontId="31" fillId="0" borderId="0" applyFont="0" applyFill="0" applyBorder="0" applyAlignment="0" applyProtection="0"/>
    <xf numFmtId="180" fontId="42" fillId="0" borderId="0"/>
    <xf numFmtId="0" fontId="43" fillId="0" borderId="0" applyProtection="0"/>
    <xf numFmtId="181" fontId="42" fillId="0" borderId="0"/>
    <xf numFmtId="0" fontId="44" fillId="0" borderId="0" applyNumberFormat="0" applyFill="0" applyBorder="0" applyAlignment="0" applyProtection="0">
      <alignment vertical="center"/>
    </xf>
    <xf numFmtId="2" fontId="43" fillId="0" borderId="0" applyProtection="0"/>
    <xf numFmtId="0" fontId="45" fillId="39" borderId="0" applyNumberFormat="0" applyBorder="0" applyAlignment="0" applyProtection="0">
      <alignment vertical="center"/>
    </xf>
    <xf numFmtId="38" fontId="46" fillId="41" borderId="0" applyBorder="0" applyAlignment="0" applyProtection="0"/>
    <xf numFmtId="0" fontId="47" fillId="0" borderId="20" applyNumberFormat="0" applyAlignment="0" applyProtection="0">
      <alignment horizontal="left" vertical="center"/>
    </xf>
    <xf numFmtId="0" fontId="47" fillId="0" borderId="7">
      <alignment horizontal="lef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Protection="0"/>
    <xf numFmtId="0" fontId="47" fillId="0" borderId="0" applyProtection="0"/>
    <xf numFmtId="0" fontId="52" fillId="34" borderId="18" applyNumberFormat="0" applyAlignment="0" applyProtection="0">
      <alignment vertical="center"/>
    </xf>
    <xf numFmtId="10" fontId="46" fillId="33" borderId="2" applyBorder="0" applyAlignment="0" applyProtection="0"/>
    <xf numFmtId="0" fontId="52" fillId="34" borderId="18" applyNumberFormat="0" applyAlignment="0" applyProtection="0">
      <alignment vertical="center"/>
    </xf>
    <xf numFmtId="0" fontId="53" fillId="0" borderId="24" applyNumberFormat="0" applyFill="0" applyAlignment="0" applyProtection="0">
      <alignment vertical="center"/>
    </xf>
    <xf numFmtId="0" fontId="54" fillId="43" borderId="0" applyNumberFormat="0" applyBorder="0" applyAlignment="0" applyProtection="0">
      <alignment vertical="center"/>
    </xf>
    <xf numFmtId="37" fontId="55" fillId="0" borderId="0"/>
    <xf numFmtId="0" fontId="56" fillId="0" borderId="0"/>
    <xf numFmtId="0" fontId="57" fillId="0" borderId="0"/>
    <xf numFmtId="0" fontId="58" fillId="0" borderId="0"/>
    <xf numFmtId="0" fontId="32" fillId="35" borderId="25" applyNumberFormat="0" applyFont="0" applyAlignment="0" applyProtection="0">
      <alignment vertical="center"/>
    </xf>
    <xf numFmtId="0" fontId="59" fillId="33" borderId="26" applyNumberFormat="0" applyAlignment="0" applyProtection="0">
      <alignment vertical="center"/>
    </xf>
    <xf numFmtId="10" fontId="31" fillId="0" borderId="0" applyFont="0" applyFill="0" applyBorder="0" applyAlignment="0" applyProtection="0"/>
    <xf numFmtId="1" fontId="31" fillId="0" borderId="0"/>
    <xf numFmtId="0" fontId="3" fillId="0" borderId="0" applyNumberFormat="0" applyFill="0" applyBorder="0" applyAlignment="0" applyProtection="0"/>
    <xf numFmtId="0" fontId="60" fillId="0" borderId="0" applyNumberFormat="0" applyFill="0" applyBorder="0" applyAlignment="0" applyProtection="0">
      <alignment vertical="center"/>
    </xf>
    <xf numFmtId="0" fontId="43" fillId="0" borderId="27" applyProtection="0"/>
    <xf numFmtId="0" fontId="61" fillId="0" borderId="0" applyNumberFormat="0" applyFill="0" applyBorder="0" applyAlignment="0" applyProtection="0">
      <alignment vertical="center"/>
    </xf>
    <xf numFmtId="9" fontId="62"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63" fillId="0" borderId="28" applyNumberFormat="0" applyFill="0" applyAlignment="0" applyProtection="0">
      <alignment vertical="center"/>
    </xf>
    <xf numFmtId="0" fontId="64" fillId="0" borderId="22" applyNumberFormat="0" applyFill="0" applyAlignment="0" applyProtection="0">
      <alignment vertical="center"/>
    </xf>
    <xf numFmtId="0" fontId="65" fillId="0" borderId="29" applyNumberFormat="0" applyFill="0" applyAlignment="0" applyProtection="0">
      <alignment vertical="center"/>
    </xf>
    <xf numFmtId="0" fontId="65" fillId="0" borderId="0" applyNumberFormat="0" applyFill="0" applyBorder="0" applyAlignment="0" applyProtection="0">
      <alignment vertical="center"/>
    </xf>
    <xf numFmtId="0" fontId="66" fillId="0" borderId="0">
      <alignment horizontal="centerContinuous" vertical="center"/>
    </xf>
    <xf numFmtId="0" fontId="10" fillId="0" borderId="2">
      <alignment horizontal="distributed" vertical="center" wrapText="1"/>
    </xf>
    <xf numFmtId="0" fontId="37" fillId="38" borderId="0" applyNumberFormat="0" applyBorder="0" applyAlignment="0" applyProtection="0">
      <alignment vertical="center"/>
    </xf>
    <xf numFmtId="0" fontId="67" fillId="40" borderId="0" applyNumberFormat="0" applyBorder="0" applyAlignment="0" applyProtection="0">
      <alignment vertical="center"/>
    </xf>
    <xf numFmtId="0" fontId="68" fillId="40" borderId="0" applyNumberFormat="0" applyBorder="0" applyAlignment="0" applyProtection="0">
      <alignment vertical="center"/>
    </xf>
    <xf numFmtId="0" fontId="67" fillId="40" borderId="0" applyNumberFormat="0" applyBorder="0" applyAlignment="0" applyProtection="0">
      <alignment vertical="center"/>
    </xf>
    <xf numFmtId="0" fontId="69" fillId="64" borderId="0" applyNumberFormat="0" applyBorder="0" applyAlignment="0" applyProtection="0"/>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7" fillId="40" borderId="0" applyNumberFormat="0" applyBorder="0" applyAlignment="0" applyProtection="0">
      <alignment vertical="center"/>
    </xf>
    <xf numFmtId="0" fontId="69" fillId="61" borderId="0" applyNumberFormat="0" applyBorder="0" applyAlignment="0" applyProtection="0"/>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8"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9" fillId="61" borderId="0" applyNumberFormat="0" applyBorder="0" applyAlignment="0" applyProtection="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37" fillId="38" borderId="0" applyProtection="0">
      <alignment vertical="center"/>
    </xf>
    <xf numFmtId="0" fontId="70"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9" fillId="61" borderId="0" applyNumberFormat="0" applyBorder="0" applyAlignment="0" applyProtection="0"/>
    <xf numFmtId="0" fontId="3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69" fillId="61" borderId="0" applyNumberFormat="0" applyBorder="0" applyAlignment="0" applyProtection="0"/>
    <xf numFmtId="0" fontId="68" fillId="38" borderId="0" applyNumberFormat="0" applyBorder="0" applyAlignment="0" applyProtection="0">
      <alignment vertical="center"/>
    </xf>
    <xf numFmtId="0" fontId="6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6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71" fillId="38" borderId="0" applyNumberFormat="0" applyBorder="0" applyAlignment="0" applyProtection="0">
      <alignment vertical="center"/>
    </xf>
    <xf numFmtId="0" fontId="68" fillId="40" borderId="0" applyNumberFormat="0" applyBorder="0" applyAlignment="0" applyProtection="0">
      <alignment vertical="center"/>
    </xf>
    <xf numFmtId="0" fontId="71"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69" fillId="61" borderId="0" applyNumberFormat="0" applyBorder="0" applyAlignment="0" applyProtection="0"/>
    <xf numFmtId="0" fontId="71" fillId="38" borderId="0" applyNumberFormat="0" applyBorder="0" applyAlignment="0" applyProtection="0">
      <alignment vertical="center"/>
    </xf>
    <xf numFmtId="0" fontId="71"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71"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6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71"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71"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0" fillId="0" borderId="0"/>
    <xf numFmtId="0" fontId="3" fillId="0" borderId="0"/>
    <xf numFmtId="0" fontId="4" fillId="0" borderId="0"/>
    <xf numFmtId="0" fontId="3" fillId="0" borderId="0"/>
    <xf numFmtId="0" fontId="72"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32" fillId="0" borderId="0">
      <alignment vertical="center"/>
    </xf>
    <xf numFmtId="0" fontId="3" fillId="0" borderId="0"/>
    <xf numFmtId="0" fontId="1" fillId="0" borderId="0">
      <alignment vertical="center"/>
    </xf>
    <xf numFmtId="0" fontId="3" fillId="0" borderId="0"/>
    <xf numFmtId="0" fontId="3" fillId="0" borderId="0">
      <alignment vertical="center"/>
    </xf>
    <xf numFmtId="0" fontId="32" fillId="0" borderId="0">
      <alignment vertical="center"/>
    </xf>
    <xf numFmtId="0" fontId="32"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73" fillId="0" borderId="0" applyNumberFormat="0" applyFill="0" applyBorder="0" applyAlignment="0" applyProtection="0">
      <alignment vertical="top"/>
      <protection locked="0"/>
    </xf>
    <xf numFmtId="0" fontId="3" fillId="0" borderId="0" applyNumberFormat="0" applyFill="0" applyBorder="0" applyAlignment="0" applyProtection="0"/>
    <xf numFmtId="9" fontId="74" fillId="0" borderId="0" applyFont="0" applyFill="0" applyBorder="0" applyAlignment="0" applyProtection="0"/>
    <xf numFmtId="0" fontId="45" fillId="39" borderId="0" applyNumberFormat="0" applyBorder="0" applyAlignment="0" applyProtection="0">
      <alignment vertical="center"/>
    </xf>
    <xf numFmtId="0" fontId="75" fillId="36" borderId="0" applyNumberFormat="0" applyBorder="0" applyAlignment="0" applyProtection="0">
      <alignment vertical="center"/>
    </xf>
    <xf numFmtId="0" fontId="76" fillId="36" borderId="0" applyNumberFormat="0" applyBorder="0" applyAlignment="0" applyProtection="0">
      <alignment vertical="center"/>
    </xf>
    <xf numFmtId="0" fontId="75" fillId="36" borderId="0" applyNumberFormat="0" applyBorder="0" applyAlignment="0" applyProtection="0">
      <alignment vertical="center"/>
    </xf>
    <xf numFmtId="0" fontId="75" fillId="68" borderId="0" applyNumberFormat="0" applyBorder="0" applyAlignment="0" applyProtection="0"/>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7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75" fillId="36" borderId="0" applyNumberFormat="0" applyBorder="0" applyAlignment="0" applyProtection="0">
      <alignment vertical="center"/>
    </xf>
    <xf numFmtId="0" fontId="75" fillId="68" borderId="0" applyNumberFormat="0" applyBorder="0" applyAlignment="0" applyProtection="0"/>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76"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68" borderId="0" applyNumberFormat="0" applyBorder="0" applyAlignment="0" applyProtection="0"/>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45" fillId="39" borderId="0" applyProtection="0">
      <alignment vertical="center"/>
    </xf>
    <xf numFmtId="0" fontId="77"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7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68" borderId="0" applyNumberFormat="0" applyBorder="0" applyAlignment="0" applyProtection="0"/>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75" fillId="68" borderId="0" applyNumberFormat="0" applyBorder="0" applyAlignment="0" applyProtection="0"/>
    <xf numFmtId="0" fontId="76" fillId="39" borderId="0" applyNumberFormat="0" applyBorder="0" applyAlignment="0" applyProtection="0">
      <alignment vertical="center"/>
    </xf>
    <xf numFmtId="0" fontId="7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7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8" fillId="39" borderId="0" applyNumberFormat="0" applyBorder="0" applyAlignment="0" applyProtection="0">
      <alignment vertical="center"/>
    </xf>
    <xf numFmtId="0" fontId="76" fillId="36" borderId="0" applyNumberFormat="0" applyBorder="0" applyAlignment="0" applyProtection="0">
      <alignment vertical="center"/>
    </xf>
    <xf numFmtId="0" fontId="78"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75" fillId="68" borderId="0" applyNumberFormat="0" applyBorder="0" applyAlignment="0" applyProtection="0"/>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8"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8"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8"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30" applyNumberFormat="0" applyFill="0" applyAlignment="0" applyProtection="0">
      <alignment vertical="center"/>
    </xf>
    <xf numFmtId="182" fontId="62" fillId="0" borderId="0" applyFont="0" applyFill="0" applyBorder="0" applyAlignment="0" applyProtection="0"/>
    <xf numFmtId="0" fontId="39" fillId="41" borderId="18" applyNumberFormat="0" applyAlignment="0" applyProtection="0">
      <alignment vertical="center"/>
    </xf>
    <xf numFmtId="0" fontId="81" fillId="67" borderId="19" applyNumberFormat="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24" applyNumberFormat="0" applyFill="0" applyAlignment="0" applyProtection="0">
      <alignment vertical="center"/>
    </xf>
    <xf numFmtId="183"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186" fontId="72" fillId="0" borderId="0" applyFont="0" applyFill="0" applyBorder="0" applyAlignment="0" applyProtection="0"/>
    <xf numFmtId="0" fontId="42" fillId="0" borderId="0"/>
    <xf numFmtId="41" fontId="42" fillId="0" borderId="0" applyFont="0" applyFill="0" applyBorder="0" applyAlignment="0" applyProtection="0"/>
    <xf numFmtId="43" fontId="4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alignment vertical="center"/>
    </xf>
    <xf numFmtId="41" fontId="3" fillId="0" borderId="0" applyFont="0" applyFill="0" applyBorder="0" applyAlignment="0" applyProtection="0"/>
    <xf numFmtId="187" fontId="6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74" fillId="0" borderId="0"/>
    <xf numFmtId="0" fontId="82" fillId="69"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34" fillId="72" borderId="0" applyNumberFormat="0" applyBorder="0" applyAlignment="0" applyProtection="0">
      <alignment vertical="center"/>
    </xf>
    <xf numFmtId="0" fontId="34" fillId="73" borderId="0" applyNumberFormat="0" applyBorder="0" applyAlignment="0" applyProtection="0">
      <alignment vertical="center"/>
    </xf>
    <xf numFmtId="0" fontId="34" fillId="74" borderId="0" applyNumberFormat="0" applyBorder="0" applyAlignment="0" applyProtection="0">
      <alignment vertical="center"/>
    </xf>
    <xf numFmtId="0" fontId="34" fillId="49" borderId="0" applyNumberFormat="0" applyBorder="0" applyAlignment="0" applyProtection="0">
      <alignment vertical="center"/>
    </xf>
    <xf numFmtId="0" fontId="34" fillId="47" borderId="0" applyNumberFormat="0" applyBorder="0" applyAlignment="0" applyProtection="0">
      <alignment vertical="center"/>
    </xf>
    <xf numFmtId="0" fontId="34" fillId="75" borderId="0" applyNumberFormat="0" applyBorder="0" applyAlignment="0" applyProtection="0">
      <alignment vertical="center"/>
    </xf>
    <xf numFmtId="0" fontId="54" fillId="43" borderId="0" applyNumberFormat="0" applyBorder="0" applyAlignment="0" applyProtection="0">
      <alignment vertical="center"/>
    </xf>
    <xf numFmtId="0" fontId="59" fillId="41" borderId="26" applyNumberFormat="0" applyAlignment="0" applyProtection="0">
      <alignment vertical="center"/>
    </xf>
    <xf numFmtId="0" fontId="52" fillId="34" borderId="18" applyNumberFormat="0" applyAlignment="0" applyProtection="0">
      <alignment vertical="center"/>
    </xf>
    <xf numFmtId="1" fontId="10" fillId="0" borderId="2">
      <alignment vertical="center"/>
      <protection locked="0"/>
    </xf>
    <xf numFmtId="0" fontId="83" fillId="0" borderId="0"/>
    <xf numFmtId="188" fontId="10" fillId="0" borderId="2">
      <alignment vertical="center"/>
      <protection locked="0"/>
    </xf>
    <xf numFmtId="0" fontId="31" fillId="0" borderId="0"/>
    <xf numFmtId="0" fontId="3" fillId="35" borderId="25" applyNumberFormat="0" applyFont="0" applyAlignment="0" applyProtection="0">
      <alignment vertical="center"/>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cellStyleXfs>
  <cellXfs count="151">
    <xf numFmtId="0" fontId="0" fillId="0" borderId="0" xfId="0"/>
    <xf numFmtId="0" fontId="1" fillId="0" borderId="0" xfId="472" applyFont="1" applyAlignment="1">
      <alignment horizontal="center" vertical="center"/>
    </xf>
    <xf numFmtId="0" fontId="2" fillId="0" borderId="0" xfId="472" applyFont="1" applyAlignment="1">
      <alignment horizontal="center" vertical="top"/>
    </xf>
    <xf numFmtId="0" fontId="3" fillId="0" borderId="0" xfId="472" applyFont="1" applyAlignment="1">
      <alignment horizontal="right"/>
    </xf>
    <xf numFmtId="0" fontId="3" fillId="0" borderId="0" xfId="472" applyFont="1"/>
    <xf numFmtId="189" fontId="1" fillId="0" borderId="0" xfId="472" applyNumberFormat="1" applyFont="1" applyAlignment="1">
      <alignment horizontal="center" vertical="center"/>
    </xf>
    <xf numFmtId="0" fontId="4" fillId="0" borderId="0" xfId="472"/>
    <xf numFmtId="0" fontId="5" fillId="0" borderId="0" xfId="472" applyFont="1"/>
    <xf numFmtId="189" fontId="2" fillId="0" borderId="0" xfId="472" applyNumberFormat="1" applyFont="1" applyAlignment="1">
      <alignment horizontal="center" vertical="top"/>
    </xf>
    <xf numFmtId="0" fontId="3" fillId="0" borderId="0" xfId="472" applyFont="1" applyAlignment="1">
      <alignment horizontal="left"/>
    </xf>
    <xf numFmtId="189" fontId="3" fillId="0" borderId="0" xfId="472" applyNumberFormat="1" applyFont="1" applyAlignment="1">
      <alignment horizontal="center"/>
    </xf>
    <xf numFmtId="0" fontId="3" fillId="0" borderId="1" xfId="472" applyFont="1" applyBorder="1" applyAlignment="1">
      <alignment horizontal="center" vertical="center" wrapText="1"/>
    </xf>
    <xf numFmtId="0" fontId="3" fillId="0" borderId="2" xfId="472" applyFont="1" applyBorder="1" applyAlignment="1">
      <alignment horizontal="center" vertical="center" wrapText="1"/>
    </xf>
    <xf numFmtId="189" fontId="3" fillId="0" borderId="2" xfId="472" applyNumberFormat="1" applyFont="1" applyBorder="1" applyAlignment="1">
      <alignment horizontal="center" vertical="center" wrapText="1"/>
    </xf>
    <xf numFmtId="0" fontId="3" fillId="0" borderId="2" xfId="472" applyFont="1" applyBorder="1" applyAlignment="1">
      <alignment horizontal="center" vertical="center"/>
    </xf>
    <xf numFmtId="0" fontId="3" fillId="0" borderId="0" xfId="472" applyFont="1" applyAlignment="1">
      <alignment horizontal="center" vertical="center"/>
    </xf>
    <xf numFmtId="0" fontId="6" fillId="0" borderId="3" xfId="472" applyFont="1" applyBorder="1" applyAlignment="1">
      <alignment horizontal="center" vertical="center"/>
    </xf>
    <xf numFmtId="190" fontId="6" fillId="0" borderId="4" xfId="472" applyNumberFormat="1" applyFont="1" applyBorder="1" applyAlignment="1">
      <alignment horizontal="center" vertical="center" wrapText="1"/>
    </xf>
    <xf numFmtId="0" fontId="6" fillId="0" borderId="3" xfId="472" applyFont="1" applyBorder="1" applyAlignment="1">
      <alignment horizontal="center" vertical="center" wrapText="1"/>
    </xf>
    <xf numFmtId="0" fontId="6" fillId="0" borderId="3" xfId="472" applyFont="1" applyBorder="1" applyAlignment="1">
      <alignment horizontal="left" vertical="center" wrapText="1"/>
    </xf>
    <xf numFmtId="190" fontId="6" fillId="0" borderId="3" xfId="472" applyNumberFormat="1" applyFont="1" applyBorder="1" applyAlignment="1">
      <alignment horizontal="center" vertical="center" wrapText="1"/>
    </xf>
    <xf numFmtId="191" fontId="6" fillId="0" borderId="3" xfId="472" applyNumberFormat="1" applyFont="1" applyBorder="1" applyAlignment="1">
      <alignment horizontal="center" vertical="center" wrapText="1"/>
    </xf>
    <xf numFmtId="190" fontId="6" fillId="0" borderId="2" xfId="472" applyNumberFormat="1" applyFont="1" applyBorder="1" applyAlignment="1">
      <alignment horizontal="center" vertical="center" wrapText="1"/>
    </xf>
    <xf numFmtId="0" fontId="7" fillId="0" borderId="2" xfId="472" applyFont="1" applyBorder="1" applyAlignment="1">
      <alignment vertical="center" wrapText="1"/>
    </xf>
    <xf numFmtId="190" fontId="6" fillId="0" borderId="5" xfId="472" applyNumberFormat="1" applyFont="1" applyBorder="1" applyAlignment="1">
      <alignment horizontal="center" vertical="center" wrapText="1"/>
    </xf>
    <xf numFmtId="189" fontId="3" fillId="0" borderId="2" xfId="811" applyNumberFormat="1" applyFont="1" applyFill="1" applyBorder="1" applyAlignment="1">
      <alignment horizontal="center" vertical="center"/>
    </xf>
    <xf numFmtId="0" fontId="6" fillId="0" borderId="2" xfId="472" applyFont="1" applyBorder="1" applyAlignment="1">
      <alignment vertical="center" wrapText="1"/>
    </xf>
    <xf numFmtId="190" fontId="3" fillId="0" borderId="5" xfId="472" applyNumberFormat="1" applyFont="1" applyBorder="1" applyAlignment="1">
      <alignment horizontal="center" vertical="center" wrapText="1"/>
    </xf>
    <xf numFmtId="190" fontId="3" fillId="0" borderId="2" xfId="472" applyNumberFormat="1" applyFont="1" applyBorder="1" applyAlignment="1">
      <alignment horizontal="center" vertical="center" wrapText="1"/>
    </xf>
    <xf numFmtId="0" fontId="6" fillId="0" borderId="2" xfId="472" applyFont="1" applyBorder="1" applyAlignment="1">
      <alignment horizontal="center" vertical="center"/>
    </xf>
    <xf numFmtId="0" fontId="7" fillId="0" borderId="2" xfId="472" applyFont="1" applyBorder="1" applyAlignment="1">
      <alignment horizontal="center" vertical="center"/>
    </xf>
    <xf numFmtId="190" fontId="6" fillId="0" borderId="2" xfId="472" applyNumberFormat="1" applyFont="1" applyBorder="1" applyAlignment="1">
      <alignment horizontal="left" vertical="center" wrapText="1"/>
    </xf>
    <xf numFmtId="49" fontId="3" fillId="0" borderId="2" xfId="472" applyNumberFormat="1" applyFont="1" applyBorder="1" applyAlignment="1">
      <alignment horizontal="center" vertical="center" wrapText="1"/>
    </xf>
    <xf numFmtId="0" fontId="3" fillId="0" borderId="5" xfId="472" applyFont="1" applyBorder="1" applyAlignment="1">
      <alignment horizontal="center" vertical="center" wrapText="1"/>
    </xf>
    <xf numFmtId="0" fontId="3" fillId="0" borderId="0" xfId="478" applyFont="1"/>
    <xf numFmtId="0" fontId="4" fillId="0" borderId="0" xfId="478"/>
    <xf numFmtId="0" fontId="5" fillId="0" borderId="0" xfId="478" applyFont="1"/>
    <xf numFmtId="0" fontId="8" fillId="0" borderId="0" xfId="497" applyFont="1" applyAlignment="1">
      <alignment horizontal="center" vertical="center"/>
    </xf>
    <xf numFmtId="0" fontId="9" fillId="0" borderId="0" xfId="497" applyFont="1" applyAlignment="1">
      <alignment horizontal="right"/>
    </xf>
    <xf numFmtId="0" fontId="3" fillId="0" borderId="2" xfId="478" applyFont="1" applyBorder="1" applyAlignment="1">
      <alignment horizontal="center" vertical="center"/>
    </xf>
    <xf numFmtId="0" fontId="3" fillId="0" borderId="2" xfId="478" applyFont="1" applyBorder="1" applyAlignment="1">
      <alignment horizontal="center" vertical="center" wrapText="1"/>
    </xf>
    <xf numFmtId="49" fontId="10" fillId="0" borderId="2" xfId="0" applyNumberFormat="1" applyFont="1" applyBorder="1" applyAlignment="1" applyProtection="1">
      <alignment horizontal="center" vertical="center" wrapText="1"/>
      <protection locked="0"/>
    </xf>
    <xf numFmtId="189" fontId="10" fillId="0" borderId="2" xfId="0" applyNumberFormat="1" applyFont="1" applyBorder="1" applyAlignment="1" applyProtection="1">
      <alignment horizontal="right" vertical="center" wrapText="1"/>
      <protection locked="0"/>
    </xf>
    <xf numFmtId="0" fontId="4" fillId="0" borderId="2" xfId="478" applyBorder="1"/>
    <xf numFmtId="49" fontId="10" fillId="0" borderId="1" xfId="0" applyNumberFormat="1" applyFont="1" applyBorder="1" applyAlignment="1" applyProtection="1">
      <alignment horizontal="center" vertical="center" wrapText="1"/>
      <protection locked="0"/>
    </xf>
    <xf numFmtId="189" fontId="10" fillId="0" borderId="1" xfId="0" applyNumberFormat="1" applyFont="1" applyBorder="1" applyAlignment="1" applyProtection="1">
      <alignment horizontal="right" vertical="center" wrapText="1"/>
      <protection locked="0"/>
    </xf>
    <xf numFmtId="0" fontId="10" fillId="0" borderId="2" xfId="0" applyFont="1" applyBorder="1" applyAlignment="1" applyProtection="1">
      <alignment horizontal="center" vertical="center" wrapText="1"/>
      <protection locked="0"/>
    </xf>
    <xf numFmtId="189" fontId="10" fillId="0" borderId="2" xfId="0" applyNumberFormat="1" applyFont="1" applyBorder="1" applyAlignment="1">
      <alignment vertical="center"/>
    </xf>
    <xf numFmtId="0" fontId="10" fillId="0" borderId="2" xfId="0" applyFont="1" applyBorder="1" applyAlignment="1">
      <alignment vertical="center"/>
    </xf>
    <xf numFmtId="0" fontId="2" fillId="0" borderId="0" xfId="0" applyFont="1" applyAlignment="1">
      <alignment horizontal="center" vertical="top"/>
    </xf>
    <xf numFmtId="0" fontId="3" fillId="0" borderId="0" xfId="0" applyFont="1" applyAlignment="1">
      <alignment horizontal="right"/>
    </xf>
    <xf numFmtId="0" fontId="3" fillId="0" borderId="0" xfId="0" applyFont="1"/>
    <xf numFmtId="0" fontId="1" fillId="0" borderId="0" xfId="0" applyFont="1" applyAlignment="1">
      <alignment horizontal="center" vertical="center"/>
    </xf>
    <xf numFmtId="0" fontId="5" fillId="0" borderId="0" xfId="0" applyFont="1"/>
    <xf numFmtId="0" fontId="2" fillId="0" borderId="0" xfId="0" applyFont="1" applyAlignment="1">
      <alignment horizontal="centerContinuous" vertical="top"/>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49" fontId="3" fillId="0" borderId="2" xfId="0" applyNumberFormat="1" applyFont="1" applyBorder="1" applyAlignment="1">
      <alignment horizontal="left" vertical="center" wrapText="1"/>
    </xf>
    <xf numFmtId="192" fontId="3" fillId="0" borderId="2" xfId="0" applyNumberFormat="1" applyFont="1" applyBorder="1" applyAlignment="1">
      <alignment horizontal="left" vertical="center" wrapText="1"/>
    </xf>
    <xf numFmtId="190" fontId="3" fillId="0" borderId="5" xfId="0" applyNumberFormat="1" applyFont="1" applyBorder="1" applyAlignment="1">
      <alignment horizontal="right" vertical="center" wrapText="1"/>
    </xf>
    <xf numFmtId="190" fontId="3" fillId="0" borderId="2" xfId="0" applyNumberFormat="1" applyFont="1" applyBorder="1" applyAlignment="1">
      <alignment horizontal="right" vertical="center" wrapText="1"/>
    </xf>
    <xf numFmtId="49" fontId="3" fillId="0" borderId="2" xfId="0" applyNumberFormat="1" applyFont="1" applyBorder="1" applyAlignment="1">
      <alignment horizontal="left" vertical="center" wrapText="1" indent="1"/>
    </xf>
    <xf numFmtId="0" fontId="3" fillId="0" borderId="2" xfId="0" applyFont="1" applyBorder="1" applyAlignment="1">
      <alignment horizontal="left" vertical="center" wrapText="1" indent="1"/>
    </xf>
    <xf numFmtId="49" fontId="3" fillId="0" borderId="2" xfId="0" applyNumberFormat="1" applyFont="1" applyBorder="1" applyAlignment="1">
      <alignment horizontal="left" vertical="center" wrapText="1" indent="2"/>
    </xf>
    <xf numFmtId="0" fontId="3" fillId="0" borderId="2" xfId="0" applyFont="1" applyBorder="1" applyAlignment="1">
      <alignment horizontal="left" vertical="center" wrapText="1" indent="2"/>
    </xf>
    <xf numFmtId="49" fontId="3" fillId="0" borderId="2" xfId="0" applyNumberFormat="1" applyFont="1" applyBorder="1" applyAlignment="1">
      <alignment horizontal="center" vertical="center" wrapText="1"/>
    </xf>
    <xf numFmtId="192"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7" fillId="0" borderId="0" xfId="483">
      <alignment vertical="center"/>
    </xf>
    <xf numFmtId="49" fontId="3" fillId="0" borderId="2" xfId="483" applyNumberFormat="1" applyFont="1" applyBorder="1" applyAlignment="1">
      <alignment horizontal="center" vertical="center" wrapText="1"/>
    </xf>
    <xf numFmtId="49" fontId="3" fillId="0" borderId="5" xfId="483" applyNumberFormat="1" applyFont="1" applyBorder="1" applyAlignment="1">
      <alignment horizontal="center" vertical="center" wrapText="1"/>
    </xf>
    <xf numFmtId="0" fontId="1" fillId="0" borderId="2" xfId="483" applyFont="1" applyBorder="1" applyAlignment="1">
      <alignment horizontal="left" vertical="center" wrapText="1"/>
    </xf>
    <xf numFmtId="190" fontId="3" fillId="0" borderId="2" xfId="483" applyNumberFormat="1" applyFont="1" applyBorder="1" applyAlignment="1">
      <alignment horizontal="center" vertical="center" wrapText="1"/>
    </xf>
    <xf numFmtId="49" fontId="7" fillId="0" borderId="0" xfId="483" applyNumberFormat="1" applyAlignment="1">
      <alignment horizontal="center" vertical="center"/>
    </xf>
    <xf numFmtId="0" fontId="3" fillId="0" borderId="2" xfId="472" applyNumberFormat="1" applyFont="1" applyBorder="1" applyAlignment="1">
      <alignment horizontal="center" vertical="center" wrapText="1"/>
    </xf>
    <xf numFmtId="192" fontId="3" fillId="0" borderId="2" xfId="472" applyNumberFormat="1" applyFont="1" applyBorder="1" applyAlignment="1">
      <alignment horizontal="center" vertical="center" wrapText="1"/>
    </xf>
    <xf numFmtId="193" fontId="3" fillId="0" borderId="2" xfId="472" applyNumberFormat="1" applyFont="1" applyBorder="1" applyAlignment="1">
      <alignment horizontal="center" vertical="center" wrapText="1"/>
    </xf>
    <xf numFmtId="4" fontId="3" fillId="0" borderId="2" xfId="472" applyNumberFormat="1" applyFont="1" applyBorder="1" applyAlignment="1">
      <alignment horizontal="left" vertical="center" wrapText="1"/>
    </xf>
    <xf numFmtId="0" fontId="3" fillId="0" borderId="0" xfId="497"/>
    <xf numFmtId="0" fontId="8" fillId="0" borderId="0" xfId="497" applyFont="1" applyAlignment="1">
      <alignment vertical="center"/>
    </xf>
    <xf numFmtId="0" fontId="9" fillId="0" borderId="0" xfId="497" applyFont="1"/>
    <xf numFmtId="0" fontId="9" fillId="0" borderId="2" xfId="497" applyFont="1" applyBorder="1" applyAlignment="1">
      <alignment horizontal="center" vertical="center" wrapText="1"/>
    </xf>
    <xf numFmtId="0" fontId="9" fillId="0" borderId="2" xfId="497" applyFont="1" applyBorder="1" applyAlignment="1">
      <alignment horizontal="center" vertical="center"/>
    </xf>
    <xf numFmtId="0" fontId="9" fillId="0" borderId="0" xfId="497" applyFont="1" applyAlignment="1">
      <alignment horizontal="center" vertical="center" wrapText="1"/>
    </xf>
    <xf numFmtId="0" fontId="9" fillId="0" borderId="0" xfId="497" applyFont="1" applyAlignment="1">
      <alignment vertical="center"/>
    </xf>
    <xf numFmtId="0" fontId="3" fillId="0" borderId="1" xfId="0" applyFont="1" applyBorder="1" applyAlignment="1">
      <alignment horizontal="left" vertical="center" wrapText="1"/>
    </xf>
    <xf numFmtId="4" fontId="3" fillId="0" borderId="5" xfId="0" applyNumberFormat="1" applyFont="1" applyBorder="1" applyAlignment="1">
      <alignment horizontal="right" vertical="center" wrapText="1"/>
    </xf>
    <xf numFmtId="4" fontId="3"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0" fillId="0" borderId="0" xfId="0" applyAlignment="1">
      <alignment horizontal="center"/>
    </xf>
    <xf numFmtId="0" fontId="5" fillId="0" borderId="0" xfId="0" applyFont="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194" fontId="3" fillId="0" borderId="2" xfId="0" applyNumberFormat="1" applyFont="1" applyBorder="1" applyAlignment="1">
      <alignment horizontal="right" vertical="center" wrapText="1"/>
    </xf>
    <xf numFmtId="189" fontId="3" fillId="0" borderId="2" xfId="0" applyNumberFormat="1" applyFont="1" applyBorder="1" applyAlignment="1">
      <alignment horizontal="right" vertical="center" wrapText="1"/>
    </xf>
    <xf numFmtId="194" fontId="0" fillId="0" borderId="0" xfId="0" applyNumberFormat="1"/>
    <xf numFmtId="194" fontId="0" fillId="0" borderId="0" xfId="0" applyNumberFormat="1" applyAlignment="1">
      <alignment horizontal="right"/>
    </xf>
    <xf numFmtId="0" fontId="3" fillId="0" borderId="2" xfId="0" applyFont="1" applyBorder="1" applyAlignment="1">
      <alignment horizontal="center" vertical="center"/>
    </xf>
    <xf numFmtId="49"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0" fontId="3" fillId="0" borderId="2" xfId="0" applyFont="1" applyBorder="1" applyAlignment="1">
      <alignment horizontal="left" vertical="center"/>
    </xf>
    <xf numFmtId="0" fontId="1" fillId="0" borderId="2"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xf>
    <xf numFmtId="195" fontId="3" fillId="0" borderId="2" xfId="0" applyNumberFormat="1" applyFont="1" applyBorder="1" applyAlignment="1">
      <alignment horizontal="center" vertical="center" wrapText="1"/>
    </xf>
    <xf numFmtId="190" fontId="3" fillId="0" borderId="2" xfId="0" applyNumberFormat="1" applyFont="1" applyBorder="1" applyAlignment="1">
      <alignment horizontal="left" vertical="center" wrapText="1"/>
    </xf>
    <xf numFmtId="190" fontId="3" fillId="0" borderId="2" xfId="0" applyNumberFormat="1" applyFont="1" applyBorder="1" applyAlignment="1">
      <alignment wrapText="1"/>
    </xf>
    <xf numFmtId="0" fontId="1" fillId="0" borderId="2" xfId="0" applyFont="1" applyBorder="1" applyAlignment="1">
      <alignment vertical="center"/>
    </xf>
    <xf numFmtId="4" fontId="3" fillId="0" borderId="1" xfId="0" applyNumberFormat="1" applyFont="1" applyBorder="1" applyAlignment="1">
      <alignment horizontal="right" vertical="center" wrapText="1"/>
    </xf>
    <xf numFmtId="190" fontId="3" fillId="0" borderId="6" xfId="0" applyNumberFormat="1" applyFont="1" applyBorder="1" applyAlignment="1">
      <alignment horizontal="left" vertical="center" wrapText="1"/>
    </xf>
    <xf numFmtId="4" fontId="3" fillId="0" borderId="8" xfId="0" applyNumberFormat="1" applyFont="1" applyBorder="1" applyAlignment="1">
      <alignment horizontal="right" vertical="center" wrapText="1"/>
    </xf>
    <xf numFmtId="4" fontId="0" fillId="0" borderId="2" xfId="0" applyNumberFormat="1" applyBorder="1"/>
    <xf numFmtId="0" fontId="3" fillId="0" borderId="2" xfId="0" applyFont="1" applyBorder="1" applyAlignment="1">
      <alignment horizontal="left" vertical="center" wrapText="1" indent="3"/>
    </xf>
    <xf numFmtId="190" fontId="3" fillId="0" borderId="0" xfId="0" applyNumberFormat="1" applyFont="1" applyAlignment="1">
      <alignment horizontal="right" vertical="center" wrapText="1"/>
    </xf>
    <xf numFmtId="0" fontId="3" fillId="0" borderId="0" xfId="0" applyFont="1" applyAlignment="1">
      <alignment horizontal="centerContinuous" vertical="center"/>
    </xf>
    <xf numFmtId="193" fontId="3" fillId="0" borderId="0" xfId="0" applyNumberFormat="1" applyFont="1" applyAlignment="1">
      <alignment horizontal="right" vertical="center" wrapText="1"/>
    </xf>
    <xf numFmtId="0" fontId="1" fillId="0" borderId="0" xfId="0" applyFont="1" applyAlignment="1">
      <alignment vertical="center"/>
    </xf>
    <xf numFmtId="190" fontId="1" fillId="0" borderId="0" xfId="0" applyNumberFormat="1" applyFont="1" applyAlignment="1">
      <alignment vertical="center"/>
    </xf>
    <xf numFmtId="0" fontId="1" fillId="0" borderId="0" xfId="0" applyFont="1"/>
    <xf numFmtId="0" fontId="1" fillId="0" borderId="0" xfId="0" applyFont="1" applyAlignment="1">
      <alignment horizontal="right" vertical="top"/>
    </xf>
    <xf numFmtId="0" fontId="1" fillId="0" borderId="0" xfId="0" applyFont="1" applyAlignment="1">
      <alignment horizontal="left" vertical="center"/>
    </xf>
    <xf numFmtId="196" fontId="1" fillId="0" borderId="0" xfId="0" applyNumberFormat="1" applyFont="1" applyAlignment="1">
      <alignment horizontal="center" vertical="center"/>
    </xf>
    <xf numFmtId="196" fontId="2" fillId="0" borderId="0" xfId="0" applyNumberFormat="1" applyFont="1" applyAlignment="1">
      <alignment horizontal="centerContinuous" vertical="top"/>
    </xf>
    <xf numFmtId="196" fontId="1" fillId="0" borderId="2" xfId="0" applyNumberFormat="1" applyFont="1" applyBorder="1" applyAlignment="1">
      <alignment horizontal="center" vertical="center"/>
    </xf>
    <xf numFmtId="49" fontId="2" fillId="0" borderId="0" xfId="0" applyNumberFormat="1" applyFont="1" applyAlignment="1">
      <alignment horizontal="center" vertical="top"/>
    </xf>
    <xf numFmtId="0" fontId="0" fillId="0" borderId="0" xfId="0" applyAlignment="1">
      <alignment horizontal="center" vertical="center" wrapText="1"/>
    </xf>
    <xf numFmtId="196" fontId="1" fillId="0" borderId="0" xfId="0" applyNumberFormat="1" applyFont="1" applyAlignment="1">
      <alignment vertical="center"/>
    </xf>
    <xf numFmtId="195" fontId="1" fillId="0" borderId="0" xfId="0" applyNumberFormat="1" applyFont="1" applyAlignment="1">
      <alignment horizontal="right" vertical="top"/>
    </xf>
    <xf numFmtId="197" fontId="2" fillId="0" borderId="0" xfId="0" applyNumberFormat="1" applyFont="1" applyAlignment="1">
      <alignment horizontal="center" vertical="top"/>
    </xf>
    <xf numFmtId="195" fontId="3" fillId="0" borderId="0" xfId="0" applyNumberFormat="1" applyFont="1" applyAlignment="1">
      <alignment horizontal="left"/>
    </xf>
    <xf numFmtId="195" fontId="3" fillId="0" borderId="0" xfId="0" applyNumberFormat="1" applyFont="1" applyAlignment="1">
      <alignment horizontal="right"/>
    </xf>
    <xf numFmtId="195" fontId="0" fillId="0" borderId="2" xfId="0" applyNumberFormat="1" applyBorder="1" applyAlignment="1">
      <alignment horizontal="center" vertical="center" wrapText="1"/>
    </xf>
    <xf numFmtId="195" fontId="0" fillId="0" borderId="1" xfId="0" applyNumberFormat="1" applyBorder="1" applyAlignment="1">
      <alignment horizontal="center" vertical="center" wrapText="1"/>
    </xf>
    <xf numFmtId="0" fontId="0" fillId="0" borderId="2" xfId="0" applyBorder="1" applyAlignment="1">
      <alignment horizontal="center" vertical="center"/>
    </xf>
    <xf numFmtId="195" fontId="0" fillId="0" borderId="9" xfId="0" applyNumberFormat="1" applyBorder="1" applyAlignment="1">
      <alignment horizontal="center" vertical="center" wrapText="1"/>
    </xf>
    <xf numFmtId="0" fontId="0" fillId="0" borderId="2" xfId="0" applyBorder="1" applyAlignment="1">
      <alignment horizontal="center" vertical="center" wrapText="1"/>
    </xf>
    <xf numFmtId="190" fontId="0" fillId="0" borderId="6" xfId="0" applyNumberFormat="1" applyBorder="1" applyAlignment="1">
      <alignment horizontal="center" vertical="center" wrapText="1"/>
    </xf>
    <xf numFmtId="190" fontId="0" fillId="0" borderId="5" xfId="0" applyNumberFormat="1" applyBorder="1" applyAlignment="1">
      <alignment horizontal="center" vertical="center" wrapText="1"/>
    </xf>
    <xf numFmtId="196" fontId="1" fillId="0" borderId="2" xfId="0" applyNumberFormat="1" applyFont="1" applyBorder="1" applyAlignment="1">
      <alignment vertical="center"/>
    </xf>
    <xf numFmtId="195" fontId="0" fillId="0" borderId="1" xfId="0" applyNumberFormat="1" applyBorder="1" applyAlignment="1">
      <alignment vertical="center" wrapText="1"/>
    </xf>
    <xf numFmtId="196" fontId="0" fillId="0" borderId="1" xfId="0" applyNumberFormat="1" applyBorder="1" applyAlignment="1">
      <alignment vertical="center" wrapText="1"/>
    </xf>
    <xf numFmtId="0" fontId="3" fillId="0" borderId="6" xfId="0" applyFont="1" applyBorder="1" applyAlignment="1">
      <alignment vertical="center"/>
    </xf>
    <xf numFmtId="0" fontId="0" fillId="0" borderId="2" xfId="0" applyBorder="1"/>
    <xf numFmtId="0" fontId="3" fillId="0" borderId="6" xfId="0" applyFont="1" applyBorder="1" applyAlignment="1">
      <alignment horizontal="left" vertical="center"/>
    </xf>
    <xf numFmtId="190" fontId="3" fillId="0" borderId="1" xfId="0" applyNumberFormat="1" applyFont="1" applyBorder="1" applyAlignment="1">
      <alignment horizontal="right" vertical="center" wrapText="1"/>
    </xf>
    <xf numFmtId="190" fontId="3" fillId="0" borderId="8" xfId="0" applyNumberFormat="1" applyFont="1" applyBorder="1" applyAlignment="1">
      <alignment horizontal="right" vertical="center" wrapText="1"/>
    </xf>
    <xf numFmtId="49" fontId="3" fillId="0" borderId="2" xfId="0" applyNumberFormat="1" applyFont="1" applyBorder="1" applyAlignment="1" quotePrefix="1">
      <alignment horizontal="center" vertical="center" wrapText="1"/>
    </xf>
    <xf numFmtId="49" fontId="3" fillId="0" borderId="2" xfId="0" applyNumberFormat="1" applyFont="1" applyBorder="1" applyAlignment="1" quotePrefix="1">
      <alignment horizontal="left" vertical="center" wrapText="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28" xfId="483"/>
    <cellStyle name="常规 3" xfId="484"/>
    <cellStyle name="常规 3 2" xfId="485"/>
    <cellStyle name="常规 4" xfId="486"/>
    <cellStyle name="常规 4 2" xfId="487"/>
    <cellStyle name="常规 4_2008年横排表0721" xfId="488"/>
    <cellStyle name="常规 5" xfId="489"/>
    <cellStyle name="常规 5 2" xfId="490"/>
    <cellStyle name="常规 6" xfId="491"/>
    <cellStyle name="常规 6 2" xfId="492"/>
    <cellStyle name="常规 7" xfId="493"/>
    <cellStyle name="常规 7 2" xfId="494"/>
    <cellStyle name="常规 8" xfId="495"/>
    <cellStyle name="常规 9" xfId="496"/>
    <cellStyle name="常规_附件 5 " xfId="497"/>
    <cellStyle name="超级链接" xfId="498"/>
    <cellStyle name="分级显示行_1_13区汇总" xfId="499"/>
    <cellStyle name="归盒啦_95" xfId="500"/>
    <cellStyle name="好 2" xfId="501"/>
    <cellStyle name="好_00省级(打印)" xfId="502"/>
    <cellStyle name="好_03昭通" xfId="503"/>
    <cellStyle name="好_0502通海县" xfId="504"/>
    <cellStyle name="好_05潍坊" xfId="505"/>
    <cellStyle name="好_0605石屏县" xfId="506"/>
    <cellStyle name="好_0605石屏县_财力性转移支付2010年预算参考数" xfId="507"/>
    <cellStyle name="好_07临沂" xfId="508"/>
    <cellStyle name="好_09黑龙江" xfId="509"/>
    <cellStyle name="好_09黑龙江_财力性转移支付2010年预算参考数" xfId="510"/>
    <cellStyle name="好_1" xfId="511"/>
    <cellStyle name="好_1_财力性转移支付2010年预算参考数" xfId="512"/>
    <cellStyle name="好_1110洱源县" xfId="513"/>
    <cellStyle name="好_1110洱源县_财力性转移支付2010年预算参考数" xfId="514"/>
    <cellStyle name="好_11大理" xfId="515"/>
    <cellStyle name="好_11大理_财力性转移支付2010年预算参考数" xfId="516"/>
    <cellStyle name="好_12滨州" xfId="517"/>
    <cellStyle name="好_12滨州_财力性转移支付2010年预算参考数" xfId="518"/>
    <cellStyle name="好_14安徽" xfId="519"/>
    <cellStyle name="好_14安徽_财力性转移支付2010年预算参考数" xfId="520"/>
    <cellStyle name="好_2" xfId="521"/>
    <cellStyle name="好_2_财力性转移支付2010年预算参考数" xfId="522"/>
    <cellStyle name="好_2006年22湖南" xfId="523"/>
    <cellStyle name="好_2006年22湖南_财力性转移支付2010年预算参考数" xfId="524"/>
    <cellStyle name="好_2006年27重庆" xfId="525"/>
    <cellStyle name="好_2006年27重庆_财力性转移支付2010年预算参考数" xfId="526"/>
    <cellStyle name="好_2006年28四川" xfId="527"/>
    <cellStyle name="好_2006年28四川_财力性转移支付2010年预算参考数" xfId="528"/>
    <cellStyle name="好_2006年30云南" xfId="529"/>
    <cellStyle name="好_2006年33甘肃" xfId="530"/>
    <cellStyle name="好_2006年34青海" xfId="531"/>
    <cellStyle name="好_2006年34青海_财力性转移支付2010年预算参考数" xfId="532"/>
    <cellStyle name="好_2006年全省财力计算表（中央、决算）" xfId="533"/>
    <cellStyle name="好_2006年水利统计指标统计表" xfId="534"/>
    <cellStyle name="好_2006年水利统计指标统计表_财力性转移支付2010年预算参考数" xfId="535"/>
    <cellStyle name="好_2007年收支情况及2008年收支预计表(汇总表)" xfId="536"/>
    <cellStyle name="好_2007年收支情况及2008年收支预计表(汇总表)_财力性转移支付2010年预算参考数" xfId="537"/>
    <cellStyle name="好_2007年一般预算支出剔除" xfId="538"/>
    <cellStyle name="好_2007年一般预算支出剔除_财力性转移支付2010年预算参考数" xfId="539"/>
    <cellStyle name="好_2007一般预算支出口径剔除表" xfId="540"/>
    <cellStyle name="好_2007一般预算支出口径剔除表_财力性转移支付2010年预算参考数" xfId="541"/>
    <cellStyle name="好_2008计算资料（8月5）" xfId="542"/>
    <cellStyle name="好_2008年全省汇总收支计算表" xfId="543"/>
    <cellStyle name="好_2008年全省汇总收支计算表_财力性转移支付2010年预算参考数" xfId="544"/>
    <cellStyle name="好_2008年一般预算支出预计" xfId="545"/>
    <cellStyle name="好_2008年预计支出与2007年对比" xfId="546"/>
    <cellStyle name="好_2008年支出调整" xfId="547"/>
    <cellStyle name="好_2008年支出调整_财力性转移支付2010年预算参考数" xfId="548"/>
    <cellStyle name="好_2008年支出核定" xfId="549"/>
    <cellStyle name="好_2015年社会保险基金预算草案表样（报人大）" xfId="550"/>
    <cellStyle name="好_2016年科目0114" xfId="551"/>
    <cellStyle name="好_2016人代会附表（2015-9-11）（姚局）-财经委" xfId="552"/>
    <cellStyle name="好_20河南" xfId="553"/>
    <cellStyle name="好_20河南_财力性转移支付2010年预算参考数" xfId="554"/>
    <cellStyle name="好_22湖南" xfId="555"/>
    <cellStyle name="好_22湖南_财力性转移支付2010年预算参考数" xfId="556"/>
    <cellStyle name="好_27重庆" xfId="557"/>
    <cellStyle name="好_27重庆_财力性转移支付2010年预算参考数" xfId="558"/>
    <cellStyle name="好_28四川" xfId="559"/>
    <cellStyle name="好_28四川_财力性转移支付2010年预算参考数" xfId="560"/>
    <cellStyle name="好_30云南" xfId="561"/>
    <cellStyle name="好_30云南_1" xfId="562"/>
    <cellStyle name="好_30云南_1_财力性转移支付2010年预算参考数" xfId="563"/>
    <cellStyle name="好_33甘肃" xfId="564"/>
    <cellStyle name="好_34青海" xfId="565"/>
    <cellStyle name="好_34青海_1" xfId="566"/>
    <cellStyle name="好_34青海_1_财力性转移支付2010年预算参考数" xfId="567"/>
    <cellStyle name="好_34青海_财力性转移支付2010年预算参考数" xfId="568"/>
    <cellStyle name="好_530623_2006年县级财政报表附表" xfId="569"/>
    <cellStyle name="好_530629_2006年县级财政报表附表" xfId="570"/>
    <cellStyle name="好_5334_2006年迪庆县级财政报表附表" xfId="571"/>
    <cellStyle name="好_Book1" xfId="572"/>
    <cellStyle name="好_Book1_财力性转移支付2010年预算参考数" xfId="573"/>
    <cellStyle name="好_Book2" xfId="574"/>
    <cellStyle name="好_Book2_财力性转移支付2010年预算参考数" xfId="575"/>
    <cellStyle name="好_gdp" xfId="576"/>
    <cellStyle name="好_M01-2(州市补助收入)" xfId="577"/>
    <cellStyle name="好_安徽 缺口县区测算(地方填报)1" xfId="578"/>
    <cellStyle name="好_安徽 缺口县区测算(地方填报)1_财力性转移支付2010年预算参考数" xfId="579"/>
    <cellStyle name="好_报表" xfId="580"/>
    <cellStyle name="好_不含人员经费系数" xfId="581"/>
    <cellStyle name="好_不含人员经费系数_财力性转移支付2010年预算参考数" xfId="582"/>
    <cellStyle name="好_财政供养人员" xfId="583"/>
    <cellStyle name="好_财政供养人员_财力性转移支付2010年预算参考数" xfId="584"/>
    <cellStyle name="好_测算结果" xfId="585"/>
    <cellStyle name="好_测算结果_财力性转移支付2010年预算参考数" xfId="586"/>
    <cellStyle name="好_测算结果汇总" xfId="587"/>
    <cellStyle name="好_测算结果汇总_财力性转移支付2010年预算参考数" xfId="588"/>
    <cellStyle name="好_成本差异系数" xfId="589"/>
    <cellStyle name="好_成本差异系数（含人口规模）" xfId="590"/>
    <cellStyle name="好_成本差异系数（含人口规模）_财力性转移支付2010年预算参考数" xfId="591"/>
    <cellStyle name="好_成本差异系数_财力性转移支付2010年预算参考数" xfId="592"/>
    <cellStyle name="好_城建部门" xfId="593"/>
    <cellStyle name="好_第五部分(才淼、饶永宏）" xfId="594"/>
    <cellStyle name="好_第一部分：综合全" xfId="595"/>
    <cellStyle name="好_分析缺口率" xfId="596"/>
    <cellStyle name="好_分析缺口率_财力性转移支付2010年预算参考数" xfId="597"/>
    <cellStyle name="好_分县成本差异系数" xfId="598"/>
    <cellStyle name="好_分县成本差异系数_不含人员经费系数" xfId="599"/>
    <cellStyle name="好_分县成本差异系数_不含人员经费系数_财力性转移支付2010年预算参考数" xfId="600"/>
    <cellStyle name="好_分县成本差异系数_财力性转移支付2010年预算参考数" xfId="601"/>
    <cellStyle name="好_分县成本差异系数_民生政策最低支出需求" xfId="602"/>
    <cellStyle name="好_分县成本差异系数_民生政策最低支出需求_财力性转移支付2010年预算参考数" xfId="603"/>
    <cellStyle name="好_附表" xfId="604"/>
    <cellStyle name="好_附表_财力性转移支付2010年预算参考数" xfId="605"/>
    <cellStyle name="好_河南 缺口县区测算(地方填报)" xfId="606"/>
    <cellStyle name="好_河南 缺口县区测算(地方填报)_财力性转移支付2010年预算参考数" xfId="607"/>
    <cellStyle name="好_河南 缺口县区测算(地方填报白)" xfId="608"/>
    <cellStyle name="好_河南 缺口县区测算(地方填报白)_财力性转移支付2010年预算参考数" xfId="609"/>
    <cellStyle name="好_核定人数对比" xfId="610"/>
    <cellStyle name="好_核定人数对比_财力性转移支付2010年预算参考数" xfId="611"/>
    <cellStyle name="好_核定人数下发表" xfId="612"/>
    <cellStyle name="好_核定人数下发表_财力性转移支付2010年预算参考数" xfId="613"/>
    <cellStyle name="好_汇总" xfId="614"/>
    <cellStyle name="好_汇总_财力性转移支付2010年预算参考数" xfId="615"/>
    <cellStyle name="好_汇总表" xfId="616"/>
    <cellStyle name="好_汇总表_财力性转移支付2010年预算参考数" xfId="617"/>
    <cellStyle name="好_汇总表4" xfId="618"/>
    <cellStyle name="好_汇总表4_财力性转移支付2010年预算参考数" xfId="619"/>
    <cellStyle name="好_汇总表提前告知区县" xfId="620"/>
    <cellStyle name="好_汇总-县级财政报表附表" xfId="621"/>
    <cellStyle name="好_检验表" xfId="622"/>
    <cellStyle name="好_检验表（调整后）" xfId="623"/>
    <cellStyle name="好_教育(按照总人口测算）—20080416" xfId="624"/>
    <cellStyle name="好_教育(按照总人口测算）—20080416_不含人员经费系数" xfId="625"/>
    <cellStyle name="好_教育(按照总人口测算）—20080416_不含人员经费系数_财力性转移支付2010年预算参考数" xfId="626"/>
    <cellStyle name="好_教育(按照总人口测算）—20080416_财力性转移支付2010年预算参考数" xfId="627"/>
    <cellStyle name="好_教育(按照总人口测算）—20080416_民生政策最低支出需求" xfId="628"/>
    <cellStyle name="好_教育(按照总人口测算）—20080416_民生政策最低支出需求_财力性转移支付2010年预算参考数" xfId="629"/>
    <cellStyle name="好_教育(按照总人口测算）—20080416_县市旗测算-新科目（含人口规模效应）" xfId="630"/>
    <cellStyle name="好_教育(按照总人口测算）—20080416_县市旗测算-新科目（含人口规模效应）_财力性转移支付2010年预算参考数" xfId="631"/>
    <cellStyle name="好_丽江汇总" xfId="632"/>
    <cellStyle name="好_民生政策最低支出需求" xfId="633"/>
    <cellStyle name="好_民生政策最低支出需求_财力性转移支付2010年预算参考数" xfId="634"/>
    <cellStyle name="好_农林水和城市维护标准支出20080505－县区合计" xfId="635"/>
    <cellStyle name="好_农林水和城市维护标准支出20080505－县区合计_不含人员经费系数" xfId="636"/>
    <cellStyle name="好_农林水和城市维护标准支出20080505－县区合计_不含人员经费系数_财力性转移支付2010年预算参考数" xfId="637"/>
    <cellStyle name="好_农林水和城市维护标准支出20080505－县区合计_财力性转移支付2010年预算参考数" xfId="638"/>
    <cellStyle name="好_农林水和城市维护标准支出20080505－县区合计_民生政策最低支出需求" xfId="639"/>
    <cellStyle name="好_农林水和城市维护标准支出20080505－县区合计_民生政策最低支出需求_财力性转移支付2010年预算参考数" xfId="640"/>
    <cellStyle name="好_农林水和城市维护标准支出20080505－县区合计_县市旗测算-新科目（含人口规模效应）" xfId="641"/>
    <cellStyle name="好_农林水和城市维护标准支出20080505－县区合计_县市旗测算-新科目（含人口规模效应）_财力性转移支付2010年预算参考数" xfId="642"/>
    <cellStyle name="好_平邑" xfId="643"/>
    <cellStyle name="好_平邑_财力性转移支付2010年预算参考数" xfId="644"/>
    <cellStyle name="好_其他部门(按照总人口测算）—20080416" xfId="645"/>
    <cellStyle name="好_其他部门(按照总人口测算）—20080416_不含人员经费系数" xfId="646"/>
    <cellStyle name="好_其他部门(按照总人口测算）—20080416_不含人员经费系数_财力性转移支付2010年预算参考数" xfId="647"/>
    <cellStyle name="好_其他部门(按照总人口测算）—20080416_财力性转移支付2010年预算参考数" xfId="648"/>
    <cellStyle name="好_其他部门(按照总人口测算）—20080416_民生政策最低支出需求" xfId="649"/>
    <cellStyle name="好_其他部门(按照总人口测算）—20080416_民生政策最低支出需求_财力性转移支付2010年预算参考数" xfId="650"/>
    <cellStyle name="好_其他部门(按照总人口测算）—20080416_县市旗测算-新科目（含人口规模效应）" xfId="651"/>
    <cellStyle name="好_其他部门(按照总人口测算）—20080416_县市旗测算-新科目（含人口规模效应）_财力性转移支付2010年预算参考数" xfId="652"/>
    <cellStyle name="好_青海 缺口县区测算(地方填报)" xfId="653"/>
    <cellStyle name="好_青海 缺口县区测算(地方填报)_财力性转移支付2010年预算参考数" xfId="654"/>
    <cellStyle name="好_缺口县区测算" xfId="655"/>
    <cellStyle name="好_缺口县区测算（11.13）" xfId="656"/>
    <cellStyle name="好_缺口县区测算（11.13）_财力性转移支付2010年预算参考数" xfId="657"/>
    <cellStyle name="好_缺口县区测算(按2007支出增长25%测算)" xfId="658"/>
    <cellStyle name="好_缺口县区测算(按2007支出增长25%测算)_财力性转移支付2010年预算参考数" xfId="659"/>
    <cellStyle name="好_缺口县区测算(按核定人数)" xfId="660"/>
    <cellStyle name="好_缺口县区测算(按核定人数)_财力性转移支付2010年预算参考数" xfId="661"/>
    <cellStyle name="好_缺口县区测算(财政部标准)" xfId="662"/>
    <cellStyle name="好_缺口县区测算(财政部标准)_财力性转移支付2010年预算参考数" xfId="663"/>
    <cellStyle name="好_缺口县区测算_财力性转移支付2010年预算参考数" xfId="664"/>
    <cellStyle name="好_人员工资和公用经费" xfId="665"/>
    <cellStyle name="好_人员工资和公用经费_财力性转移支付2010年预算参考数" xfId="666"/>
    <cellStyle name="好_人员工资和公用经费2" xfId="667"/>
    <cellStyle name="好_人员工资和公用经费2_财力性转移支付2010年预算参考数" xfId="668"/>
    <cellStyle name="好_人员工资和公用经费3" xfId="669"/>
    <cellStyle name="好_人员工资和公用经费3_财力性转移支付2010年预算参考数" xfId="670"/>
    <cellStyle name="好_山东省民生支出标准" xfId="671"/>
    <cellStyle name="好_山东省民生支出标准_财力性转移支付2010年预算参考数" xfId="672"/>
    <cellStyle name="好_社保处下达区县2015年指标（第二批）" xfId="673"/>
    <cellStyle name="好_市辖区测算20080510" xfId="674"/>
    <cellStyle name="好_市辖区测算20080510_不含人员经费系数" xfId="675"/>
    <cellStyle name="好_市辖区测算20080510_不含人员经费系数_财力性转移支付2010年预算参考数" xfId="676"/>
    <cellStyle name="好_市辖区测算20080510_财力性转移支付2010年预算参考数" xfId="677"/>
    <cellStyle name="好_市辖区测算20080510_民生政策最低支出需求" xfId="678"/>
    <cellStyle name="好_市辖区测算20080510_民生政策最低支出需求_财力性转移支付2010年预算参考数" xfId="679"/>
    <cellStyle name="好_市辖区测算20080510_县市旗测算-新科目（含人口规模效应）" xfId="680"/>
    <cellStyle name="好_市辖区测算20080510_县市旗测算-新科目（含人口规模效应）_财力性转移支付2010年预算参考数" xfId="681"/>
    <cellStyle name="好_市辖区测算-新科目（20080626）" xfId="682"/>
    <cellStyle name="好_市辖区测算-新科目（20080626）_不含人员经费系数" xfId="683"/>
    <cellStyle name="好_市辖区测算-新科目（20080626）_不含人员经费系数_财力性转移支付2010年预算参考数" xfId="684"/>
    <cellStyle name="好_市辖区测算-新科目（20080626）_财力性转移支付2010年预算参考数" xfId="685"/>
    <cellStyle name="好_市辖区测算-新科目（20080626）_民生政策最低支出需求" xfId="686"/>
    <cellStyle name="好_市辖区测算-新科目（20080626）_民生政策最低支出需求_财力性转移支付2010年预算参考数" xfId="687"/>
    <cellStyle name="好_市辖区测算-新科目（20080626）_县市旗测算-新科目（含人口规模效应）" xfId="688"/>
    <cellStyle name="好_市辖区测算-新科目（20080626）_县市旗测算-新科目（含人口规模效应）_财力性转移支付2010年预算参考数" xfId="689"/>
    <cellStyle name="好_数据--基础数据--预算组--2015年人代会预算部分--2015.01.20--人代会前第6稿--按姚局意见改--调市级项级明细" xfId="690"/>
    <cellStyle name="好_数据--基础数据--预算组--2015年人代会预算部分--2015.01.20--人代会前第6稿--按姚局意见改--调市级项级明细_区县政府预算公开整改--表" xfId="691"/>
    <cellStyle name="好_同德" xfId="692"/>
    <cellStyle name="好_同德_财力性转移支付2010年预算参考数" xfId="693"/>
    <cellStyle name="好_危改资金测算" xfId="694"/>
    <cellStyle name="好_危改资金测算_财力性转移支付2010年预算参考数" xfId="695"/>
    <cellStyle name="好_卫生(按照总人口测算）—20080416" xfId="696"/>
    <cellStyle name="好_卫生(按照总人口测算）—20080416_不含人员经费系数" xfId="697"/>
    <cellStyle name="好_卫生(按照总人口测算）—20080416_不含人员经费系数_财力性转移支付2010年预算参考数" xfId="698"/>
    <cellStyle name="好_卫生(按照总人口测算）—20080416_财力性转移支付2010年预算参考数" xfId="699"/>
    <cellStyle name="好_卫生(按照总人口测算）—20080416_民生政策最低支出需求" xfId="700"/>
    <cellStyle name="好_卫生(按照总人口测算）—20080416_民生政策最低支出需求_财力性转移支付2010年预算参考数" xfId="701"/>
    <cellStyle name="好_卫生(按照总人口测算）—20080416_县市旗测算-新科目（含人口规模效应）" xfId="702"/>
    <cellStyle name="好_卫生(按照总人口测算）—20080416_县市旗测算-新科目（含人口规模效应）_财力性转移支付2010年预算参考数" xfId="703"/>
    <cellStyle name="好_卫生部门" xfId="704"/>
    <cellStyle name="好_卫生部门_财力性转移支付2010年预算参考数" xfId="705"/>
    <cellStyle name="好_文体广播部门" xfId="706"/>
    <cellStyle name="好_文体广播事业(按照总人口测算）—20080416" xfId="707"/>
    <cellStyle name="好_文体广播事业(按照总人口测算）—20080416_不含人员经费系数" xfId="708"/>
    <cellStyle name="好_文体广播事业(按照总人口测算）—20080416_不含人员经费系数_财力性转移支付2010年预算参考数" xfId="709"/>
    <cellStyle name="好_文体广播事业(按照总人口测算）—20080416_财力性转移支付2010年预算参考数" xfId="710"/>
    <cellStyle name="好_文体广播事业(按照总人口测算）—20080416_民生政策最低支出需求" xfId="711"/>
    <cellStyle name="好_文体广播事业(按照总人口测算）—20080416_民生政策最低支出需求_财力性转移支付2010年预算参考数" xfId="712"/>
    <cellStyle name="好_文体广播事业(按照总人口测算）—20080416_县市旗测算-新科目（含人口规模效应）" xfId="713"/>
    <cellStyle name="好_文体广播事业(按照总人口测算）—20080416_县市旗测算-新科目（含人口规模效应）_财力性转移支付2010年预算参考数" xfId="714"/>
    <cellStyle name="好_县区合并测算20080421" xfId="715"/>
    <cellStyle name="好_县区合并测算20080421_不含人员经费系数" xfId="716"/>
    <cellStyle name="好_县区合并测算20080421_不含人员经费系数_财力性转移支付2010年预算参考数" xfId="717"/>
    <cellStyle name="好_县区合并测算20080421_财力性转移支付2010年预算参考数" xfId="718"/>
    <cellStyle name="好_县区合并测算20080421_民生政策最低支出需求" xfId="719"/>
    <cellStyle name="好_县区合并测算20080421_民生政策最低支出需求_财力性转移支付2010年预算参考数" xfId="720"/>
    <cellStyle name="好_县区合并测算20080421_县市旗测算-新科目（含人口规模效应）" xfId="721"/>
    <cellStyle name="好_县区合并测算20080421_县市旗测算-新科目（含人口规模效应）_财力性转移支付2010年预算参考数" xfId="722"/>
    <cellStyle name="好_县区合并测算20080423(按照各省比重）" xfId="723"/>
    <cellStyle name="好_县区合并测算20080423(按照各省比重）_不含人员经费系数" xfId="724"/>
    <cellStyle name="好_县区合并测算20080423(按照各省比重）_不含人员经费系数_财力性转移支付2010年预算参考数" xfId="725"/>
    <cellStyle name="好_县区合并测算20080423(按照各省比重）_财力性转移支付2010年预算参考数" xfId="726"/>
    <cellStyle name="好_县区合并测算20080423(按照各省比重）_民生政策最低支出需求" xfId="727"/>
    <cellStyle name="好_县区合并测算20080423(按照各省比重）_民生政策最低支出需求_财力性转移支付2010年预算参考数" xfId="728"/>
    <cellStyle name="好_县区合并测算20080423(按照各省比重）_县市旗测算-新科目（含人口规模效应）" xfId="729"/>
    <cellStyle name="好_县区合并测算20080423(按照各省比重）_县市旗测算-新科目（含人口规模效应）_财力性转移支付2010年预算参考数" xfId="730"/>
    <cellStyle name="好_县市旗测算20080508" xfId="731"/>
    <cellStyle name="好_县市旗测算20080508_不含人员经费系数" xfId="732"/>
    <cellStyle name="好_县市旗测算20080508_不含人员经费系数_财力性转移支付2010年预算参考数" xfId="733"/>
    <cellStyle name="好_县市旗测算20080508_财力性转移支付2010年预算参考数" xfId="734"/>
    <cellStyle name="好_县市旗测算20080508_民生政策最低支出需求" xfId="735"/>
    <cellStyle name="好_县市旗测算20080508_民生政策最低支出需求_财力性转移支付2010年预算参考数" xfId="736"/>
    <cellStyle name="好_县市旗测算20080508_县市旗测算-新科目（含人口规模效应）" xfId="737"/>
    <cellStyle name="好_县市旗测算20080508_县市旗测算-新科目（含人口规模效应）_财力性转移支付2010年预算参考数" xfId="738"/>
    <cellStyle name="好_县市旗测算-新科目（20080626）" xfId="739"/>
    <cellStyle name="好_县市旗测算-新科目（20080626）_不含人员经费系数" xfId="740"/>
    <cellStyle name="好_县市旗测算-新科目（20080626）_不含人员经费系数_财力性转移支付2010年预算参考数" xfId="741"/>
    <cellStyle name="好_县市旗测算-新科目（20080626）_财力性转移支付2010年预算参考数" xfId="742"/>
    <cellStyle name="好_县市旗测算-新科目（20080626）_民生政策最低支出需求" xfId="743"/>
    <cellStyle name="好_县市旗测算-新科目（20080626）_民生政策最低支出需求_财力性转移支付2010年预算参考数" xfId="744"/>
    <cellStyle name="好_县市旗测算-新科目（20080626）_县市旗测算-新科目（含人口规模效应）" xfId="745"/>
    <cellStyle name="好_县市旗测算-新科目（20080626）_县市旗测算-新科目（含人口规模效应）_财力性转移支付2010年预算参考数" xfId="746"/>
    <cellStyle name="好_县市旗测算-新科目（20080627）" xfId="747"/>
    <cellStyle name="好_县市旗测算-新科目（20080627）_不含人员经费系数" xfId="748"/>
    <cellStyle name="好_县市旗测算-新科目（20080627）_不含人员经费系数_财力性转移支付2010年预算参考数" xfId="749"/>
    <cellStyle name="好_县市旗测算-新科目（20080627）_财力性转移支付2010年预算参考数" xfId="750"/>
    <cellStyle name="好_县市旗测算-新科目（20080627）_民生政策最低支出需求" xfId="751"/>
    <cellStyle name="好_县市旗测算-新科目（20080627）_民生政策最低支出需求_财力性转移支付2010年预算参考数" xfId="752"/>
    <cellStyle name="好_县市旗测算-新科目（20080627）_县市旗测算-新科目（含人口规模效应）" xfId="753"/>
    <cellStyle name="好_县市旗测算-新科目（20080627）_县市旗测算-新科目（含人口规模效应）_财力性转移支付2010年预算参考数" xfId="754"/>
    <cellStyle name="好_行政(燃修费)" xfId="755"/>
    <cellStyle name="好_行政(燃修费)_不含人员经费系数" xfId="756"/>
    <cellStyle name="好_行政(燃修费)_不含人员经费系数_财力性转移支付2010年预算参考数" xfId="757"/>
    <cellStyle name="好_行政(燃修费)_财力性转移支付2010年预算参考数" xfId="758"/>
    <cellStyle name="好_行政(燃修费)_民生政策最低支出需求" xfId="759"/>
    <cellStyle name="好_行政(燃修费)_民生政策最低支出需求_财力性转移支付2010年预算参考数" xfId="760"/>
    <cellStyle name="好_行政(燃修费)_县市旗测算-新科目（含人口规模效应）" xfId="761"/>
    <cellStyle name="好_行政(燃修费)_县市旗测算-新科目（含人口规模效应）_财力性转移支付2010年预算参考数" xfId="762"/>
    <cellStyle name="好_行政（人员）" xfId="763"/>
    <cellStyle name="好_行政（人员）_不含人员经费系数" xfId="764"/>
    <cellStyle name="好_行政（人员）_不含人员经费系数_财力性转移支付2010年预算参考数" xfId="765"/>
    <cellStyle name="好_行政（人员）_财力性转移支付2010年预算参考数" xfId="766"/>
    <cellStyle name="好_行政（人员）_民生政策最低支出需求" xfId="767"/>
    <cellStyle name="好_行政（人员）_民生政策最低支出需求_财力性转移支付2010年预算参考数" xfId="768"/>
    <cellStyle name="好_行政（人员）_县市旗测算-新科目（含人口规模效应）" xfId="769"/>
    <cellStyle name="好_行政（人员）_县市旗测算-新科目（含人口规模效应）_财力性转移支付2010年预算参考数" xfId="770"/>
    <cellStyle name="好_行政公检法测算" xfId="771"/>
    <cellStyle name="好_行政公检法测算_不含人员经费系数" xfId="772"/>
    <cellStyle name="好_行政公检法测算_不含人员经费系数_财力性转移支付2010年预算参考数" xfId="773"/>
    <cellStyle name="好_行政公检法测算_财力性转移支付2010年预算参考数" xfId="774"/>
    <cellStyle name="好_行政公检法测算_民生政策最低支出需求" xfId="775"/>
    <cellStyle name="好_行政公检法测算_民生政策最低支出需求_财力性转移支付2010年预算参考数" xfId="776"/>
    <cellStyle name="好_行政公检法测算_县市旗测算-新科目（含人口规模效应）" xfId="777"/>
    <cellStyle name="好_行政公检法测算_县市旗测算-新科目（含人口规模效应）_财力性转移支付2010年预算参考数" xfId="778"/>
    <cellStyle name="好_一般预算支出口径剔除表" xfId="779"/>
    <cellStyle name="好_一般预算支出口径剔除表_财力性转移支付2010年预算参考数" xfId="780"/>
    <cellStyle name="好_云南 缺口县区测算(地方填报)" xfId="781"/>
    <cellStyle name="好_云南 缺口县区测算(地方填报)_财力性转移支付2010年预算参考数" xfId="782"/>
    <cellStyle name="好_云南省2008年转移支付测算——州市本级考核部分及政策性测算" xfId="783"/>
    <cellStyle name="好_云南省2008年转移支付测算——州市本级考核部分及政策性测算_财力性转移支付2010年预算参考数" xfId="784"/>
    <cellStyle name="好_重点民生支出需求测算表社保（农村低保）081112" xfId="785"/>
    <cellStyle name="好_自行调整差异系数顺序" xfId="786"/>
    <cellStyle name="好_自行调整差异系数顺序_财力性转移支付2010年预算参考数" xfId="787"/>
    <cellStyle name="好_总人口" xfId="788"/>
    <cellStyle name="好_总人口_财力性转移支付2010年预算参考数" xfId="789"/>
    <cellStyle name="后继超级链接" xfId="790"/>
    <cellStyle name="后继超链接" xfId="791"/>
    <cellStyle name="汇总 2" xfId="792"/>
    <cellStyle name="货币 2" xfId="793"/>
    <cellStyle name="计算 2" xfId="794"/>
    <cellStyle name="检查单元格 2" xfId="795"/>
    <cellStyle name="解释性文本 2" xfId="796"/>
    <cellStyle name="警告文本 2" xfId="797"/>
    <cellStyle name="链接单元格 2" xfId="798"/>
    <cellStyle name="霓付 [0]_ +Foil &amp; -FOIL &amp; PAPER" xfId="799"/>
    <cellStyle name="霓付_ +Foil &amp; -FOIL &amp; PAPER" xfId="800"/>
    <cellStyle name="烹拳 [0]_ +Foil &amp; -FOIL &amp; PAPER" xfId="801"/>
    <cellStyle name="烹拳_ +Foil &amp; -FOIL &amp; PAPER" xfId="802"/>
    <cellStyle name="普通_ 白土" xfId="803"/>
    <cellStyle name="千分位[0]_ 白土" xfId="804"/>
    <cellStyle name="千分位_ 白土" xfId="805"/>
    <cellStyle name="千位[0]_(人代会用)" xfId="806"/>
    <cellStyle name="千位_(人代会用)" xfId="807"/>
    <cellStyle name="千位分隔 2" xfId="808"/>
    <cellStyle name="千位分隔 3" xfId="809"/>
    <cellStyle name="千位分隔 4" xfId="810"/>
    <cellStyle name="千位分隔 5" xfId="811"/>
    <cellStyle name="千位分隔[0] 2" xfId="812"/>
    <cellStyle name="千位分隔[0] 3" xfId="813"/>
    <cellStyle name="千位分隔[0] 4" xfId="814"/>
    <cellStyle name="千位分季_新建 Microsoft Excel 工作表" xfId="815"/>
    <cellStyle name="钎霖_4岿角利" xfId="816"/>
    <cellStyle name="强调 1" xfId="817"/>
    <cellStyle name="强调 2" xfId="818"/>
    <cellStyle name="强调 3" xfId="819"/>
    <cellStyle name="强调文字颜色 1 2" xfId="820"/>
    <cellStyle name="强调文字颜色 2 2" xfId="821"/>
    <cellStyle name="强调文字颜色 3 2" xfId="822"/>
    <cellStyle name="强调文字颜色 4 2" xfId="823"/>
    <cellStyle name="强调文字颜色 5 2" xfId="824"/>
    <cellStyle name="强调文字颜色 6 2" xfId="825"/>
    <cellStyle name="适中 2" xfId="826"/>
    <cellStyle name="输出 2" xfId="827"/>
    <cellStyle name="输入 2" xfId="828"/>
    <cellStyle name="数字" xfId="829"/>
    <cellStyle name="未定义" xfId="830"/>
    <cellStyle name="小数" xfId="831"/>
    <cellStyle name="样式 1" xfId="832"/>
    <cellStyle name="注释 2" xfId="833"/>
    <cellStyle name="콤마 [0]_BOILER-CO1" xfId="834"/>
    <cellStyle name="콤마_BOILER-CO1" xfId="835"/>
    <cellStyle name="통화 [0]_BOILER-CO1" xfId="836"/>
    <cellStyle name="통화_BOILER-CO1" xfId="837"/>
    <cellStyle name="표준_0N-HANDLING " xfId="8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47625</xdr:rowOff>
    </xdr:to>
    <xdr:sp>
      <xdr:nvSpPr>
        <xdr:cNvPr id="20589" name="Text Box 1"/>
        <xdr:cNvSpPr txBox="1">
          <a:spLocks noChangeArrowheads="1"/>
        </xdr:cNvSpPr>
      </xdr:nvSpPr>
      <xdr:spPr>
        <a:xfrm>
          <a:off x="1619250" y="508635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1.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19" workbookViewId="0">
      <selection activeCell="B29" sqref="B29"/>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6" width="9" customWidth="1"/>
    <col min="157" max="249" width="9.16666666666667" customWidth="1"/>
  </cols>
  <sheetData>
    <row r="1" ht="24" customHeight="1" spans="1:1">
      <c r="A1" s="53" t="s">
        <v>0</v>
      </c>
    </row>
    <row r="2" ht="42" customHeight="1" spans="1:249">
      <c r="A2" s="54" t="s">
        <v>1</v>
      </c>
      <c r="B2" s="54"/>
      <c r="C2" s="54"/>
      <c r="D2" s="54"/>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row>
    <row r="3" ht="24" customHeight="1" spans="1:249">
      <c r="A3" s="55" t="s">
        <v>2</v>
      </c>
      <c r="B3" s="50"/>
      <c r="C3" s="50"/>
      <c r="D3" s="50" t="s">
        <v>3</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row>
    <row r="4" ht="37.15" customHeight="1" spans="1:249">
      <c r="A4" s="56" t="s">
        <v>4</v>
      </c>
      <c r="B4" s="56"/>
      <c r="C4" s="56" t="s">
        <v>5</v>
      </c>
      <c r="D4" s="56"/>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row>
    <row r="5" ht="37.15" customHeight="1" spans="1:249">
      <c r="A5" s="56" t="s">
        <v>6</v>
      </c>
      <c r="B5" s="109" t="s">
        <v>7</v>
      </c>
      <c r="C5" s="56" t="s">
        <v>6</v>
      </c>
      <c r="D5" s="109" t="s">
        <v>7</v>
      </c>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row>
    <row r="6" ht="30" customHeight="1" spans="1:249">
      <c r="A6" s="146" t="s">
        <v>8</v>
      </c>
      <c r="B6" s="92">
        <f>'2'!E7</f>
        <v>4198.852094</v>
      </c>
      <c r="C6" s="110" t="s">
        <v>9</v>
      </c>
      <c r="D6" s="92"/>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row>
    <row r="7" ht="30" customHeight="1" spans="1:249">
      <c r="A7" s="146" t="s">
        <v>10</v>
      </c>
      <c r="B7" s="92">
        <f>'2'!F7</f>
        <v>239.41197</v>
      </c>
      <c r="C7" s="110" t="s">
        <v>11</v>
      </c>
      <c r="D7" s="63"/>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row>
    <row r="8" ht="30" customHeight="1" spans="1:249">
      <c r="A8" s="146" t="s">
        <v>12</v>
      </c>
      <c r="B8" s="147"/>
      <c r="C8" s="110" t="s">
        <v>13</v>
      </c>
      <c r="D8" s="63"/>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row>
    <row r="9" ht="30" customHeight="1" spans="1:249">
      <c r="A9" s="148" t="s">
        <v>14</v>
      </c>
      <c r="B9" s="63"/>
      <c r="C9" s="110" t="s">
        <v>15</v>
      </c>
      <c r="D9" s="63"/>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row>
    <row r="10" ht="30" customHeight="1" spans="1:249">
      <c r="A10" s="148" t="s">
        <v>16</v>
      </c>
      <c r="B10" s="63"/>
      <c r="C10" s="110" t="s">
        <v>17</v>
      </c>
      <c r="D10" s="63"/>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row>
    <row r="11" ht="30" customHeight="1" spans="1:249">
      <c r="A11" s="148" t="s">
        <v>18</v>
      </c>
      <c r="B11" s="63"/>
      <c r="C11" s="105" t="s">
        <v>19</v>
      </c>
      <c r="D11" s="63"/>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row>
    <row r="12" ht="30" customHeight="1" spans="1:249">
      <c r="A12" s="146" t="s">
        <v>20</v>
      </c>
      <c r="B12" s="63"/>
      <c r="C12" s="110" t="s">
        <v>21</v>
      </c>
      <c r="D12" s="63"/>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row>
    <row r="13" ht="30" customHeight="1" spans="1:249">
      <c r="A13" s="146" t="s">
        <v>22</v>
      </c>
      <c r="B13" s="111"/>
      <c r="C13" s="110" t="s">
        <v>23</v>
      </c>
      <c r="D13" s="63"/>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row>
    <row r="14" ht="30" customHeight="1" spans="1:249">
      <c r="A14" s="146" t="s">
        <v>24</v>
      </c>
      <c r="B14" s="111"/>
      <c r="C14" s="110" t="s">
        <v>25</v>
      </c>
      <c r="D14" s="63"/>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row>
    <row r="15" ht="30" customHeight="1" spans="1:249">
      <c r="A15" s="146"/>
      <c r="B15" s="111"/>
      <c r="C15" s="110" t="s">
        <v>26</v>
      </c>
      <c r="D15" s="63"/>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row>
    <row r="16" ht="30" customHeight="1" spans="1:249">
      <c r="A16" s="146"/>
      <c r="B16" s="111"/>
      <c r="C16" s="110" t="s">
        <v>27</v>
      </c>
      <c r="D16" s="63"/>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row>
    <row r="17" ht="30" customHeight="1" spans="1:249">
      <c r="A17" s="146"/>
      <c r="B17" s="111"/>
      <c r="C17" s="110" t="s">
        <v>28</v>
      </c>
      <c r="D17" s="92">
        <f>'5'!C6</f>
        <v>4226.022094</v>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row>
    <row r="18" ht="30" customHeight="1" spans="1:249">
      <c r="A18" s="146"/>
      <c r="B18" s="63"/>
      <c r="C18" s="110" t="s">
        <v>29</v>
      </c>
      <c r="D18" s="63"/>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row>
    <row r="19" ht="30" customHeight="1" spans="1:249">
      <c r="A19" s="146"/>
      <c r="B19" s="63"/>
      <c r="C19" s="110" t="s">
        <v>30</v>
      </c>
      <c r="D19" s="63"/>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row>
    <row r="20" ht="30" customHeight="1" spans="1:249">
      <c r="A20" s="146"/>
      <c r="B20" s="63"/>
      <c r="C20" s="110" t="s">
        <v>31</v>
      </c>
      <c r="D20" s="149"/>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row>
    <row r="21" ht="30" customHeight="1" spans="1:249">
      <c r="A21" s="70"/>
      <c r="B21" s="63"/>
      <c r="C21" s="110" t="s">
        <v>32</v>
      </c>
      <c r="D21" s="149"/>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row>
    <row r="22" ht="30" customHeight="1" spans="1:249">
      <c r="A22" s="70"/>
      <c r="B22" s="63"/>
      <c r="C22" s="114" t="s">
        <v>33</v>
      </c>
      <c r="D22" s="63"/>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row>
    <row r="23" ht="30" customHeight="1" spans="1:249">
      <c r="A23" s="70"/>
      <c r="B23" s="63"/>
      <c r="C23" s="114" t="s">
        <v>34</v>
      </c>
      <c r="D23" s="150"/>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row>
    <row r="24" ht="30" customHeight="1" spans="1:249">
      <c r="A24" s="70"/>
      <c r="B24" s="63"/>
      <c r="C24" s="114" t="s">
        <v>35</v>
      </c>
      <c r="D24" s="147"/>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row>
    <row r="25" ht="31.15" customHeight="1" spans="1:249">
      <c r="A25" s="70"/>
      <c r="B25" s="63"/>
      <c r="C25" s="114" t="s">
        <v>36</v>
      </c>
      <c r="D25" s="115">
        <f>'3'!C16</f>
        <v>3818.57513</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row>
    <row r="26" ht="31.15" customHeight="1" spans="1:249">
      <c r="A26" s="70"/>
      <c r="B26" s="63"/>
      <c r="C26" s="114" t="s">
        <v>37</v>
      </c>
      <c r="D26" s="115">
        <f>'3'!C21</f>
        <v>239.41197</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row>
    <row r="27" ht="31.15" customHeight="1" spans="1:249">
      <c r="A27" s="70"/>
      <c r="B27" s="63"/>
      <c r="C27" s="114" t="s">
        <v>38</v>
      </c>
      <c r="D27" s="150"/>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row>
    <row r="28" ht="30" customHeight="1" spans="1:249">
      <c r="A28" s="102" t="s">
        <v>39</v>
      </c>
      <c r="B28" s="92">
        <f>B6+B7</f>
        <v>4438.264064</v>
      </c>
      <c r="C28" s="102" t="s">
        <v>40</v>
      </c>
      <c r="D28" s="92">
        <f>SUM(D6:D27)</f>
        <v>8284.009194</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row>
    <row r="29" ht="30" customHeight="1" spans="1:249">
      <c r="A29" s="146" t="s">
        <v>41</v>
      </c>
      <c r="B29" s="92">
        <f>'2'!N7</f>
        <v>3845.74513</v>
      </c>
      <c r="C29" s="110" t="s">
        <v>42</v>
      </c>
      <c r="D29" s="63"/>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row>
    <row r="30" ht="30" customHeight="1" spans="1:249">
      <c r="A30" s="102" t="s">
        <v>43</v>
      </c>
      <c r="B30" s="92">
        <f>B28+B29</f>
        <v>8284.009194</v>
      </c>
      <c r="C30" s="102" t="s">
        <v>44</v>
      </c>
      <c r="D30" s="92">
        <f>D28+D29</f>
        <v>8284.009194</v>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row>
    <row r="31" ht="27" customHeight="1" spans="1:249">
      <c r="A31" s="71" t="s">
        <v>45</v>
      </c>
      <c r="B31" s="118"/>
      <c r="C31" s="119"/>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row>
    <row r="32" ht="27.75" customHeight="1" spans="1:249">
      <c r="A32" s="121"/>
      <c r="B32" s="122"/>
      <c r="C32" s="121"/>
      <c r="D32" s="122"/>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row>
    <row r="33" ht="27.75" customHeight="1" spans="1:249">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row>
    <row r="34" ht="27.75" customHeight="1" spans="1:249">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row>
    <row r="35" ht="27.75" customHeight="1" spans="1:249">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row>
    <row r="36" ht="27.75" customHeight="1" spans="1:249">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
  <sheetViews>
    <sheetView showGridLines="0" showZeros="0" view="pageBreakPreview" zoomScaleNormal="115" topLeftCell="A2" workbookViewId="0">
      <selection activeCell="E7" sqref="E7"/>
    </sheetView>
  </sheetViews>
  <sheetFormatPr defaultColWidth="9.16666666666667" defaultRowHeight="27.75" customHeight="1" outlineLevelRow="7"/>
  <cols>
    <col min="1" max="1" width="10.8333333333333" style="131" customWidth="1"/>
    <col min="2" max="2" width="18.3333333333333" style="131" customWidth="1"/>
    <col min="3" max="3" width="17.8333333333333" style="131" customWidth="1"/>
    <col min="4" max="4" width="13.5" style="131" customWidth="1"/>
    <col min="5" max="5" width="15" style="131" customWidth="1"/>
    <col min="6" max="6" width="8.83333333333333" style="131" customWidth="1"/>
    <col min="7" max="7" width="9.16666666666667" style="131" customWidth="1"/>
    <col min="8" max="11" width="8.83333333333333" style="131" customWidth="1"/>
    <col min="12" max="13" width="8.83333333333333" style="121" customWidth="1"/>
    <col min="14" max="14" width="13" style="131" customWidth="1"/>
    <col min="15" max="15" width="8.83333333333333" style="131" customWidth="1"/>
    <col min="16" max="16" width="11.5" style="131" customWidth="1"/>
    <col min="17" max="19" width="8.83333333333333" style="131" customWidth="1"/>
    <col min="20" max="251" width="9" style="121" customWidth="1"/>
    <col min="252" max="252" width="9.16666666666667" customWidth="1"/>
  </cols>
  <sheetData>
    <row r="1" s="124" customFormat="1" ht="27" customHeight="1" spans="1:19">
      <c r="A1" s="53" t="s">
        <v>46</v>
      </c>
      <c r="B1" s="53"/>
      <c r="C1" s="53"/>
      <c r="D1" s="53"/>
      <c r="E1" s="132"/>
      <c r="F1" s="132"/>
      <c r="G1" s="132"/>
      <c r="H1" s="132"/>
      <c r="I1" s="132"/>
      <c r="J1" s="132"/>
      <c r="K1" s="132"/>
      <c r="L1" s="132"/>
      <c r="N1" s="132"/>
      <c r="O1" s="132"/>
      <c r="P1" s="132"/>
      <c r="Q1" s="132"/>
      <c r="R1" s="132"/>
      <c r="S1" s="132"/>
    </row>
    <row r="2" s="107" customFormat="1" ht="40.5" customHeight="1" spans="1:19">
      <c r="A2" s="133" t="s">
        <v>47</v>
      </c>
      <c r="B2" s="133"/>
      <c r="C2" s="133"/>
      <c r="D2" s="133"/>
      <c r="E2" s="133"/>
      <c r="F2" s="133"/>
      <c r="G2" s="133"/>
      <c r="H2" s="133"/>
      <c r="I2" s="133"/>
      <c r="J2" s="133"/>
      <c r="K2" s="133"/>
      <c r="L2" s="133"/>
      <c r="M2" s="133"/>
      <c r="N2" s="133"/>
      <c r="O2" s="133"/>
      <c r="P2" s="133"/>
      <c r="Q2" s="133"/>
      <c r="R2" s="133"/>
      <c r="S2" s="133"/>
    </row>
    <row r="3" s="107" customFormat="1" ht="12.75" customHeight="1" spans="1:19">
      <c r="A3" s="133"/>
      <c r="B3" s="133"/>
      <c r="C3" s="133"/>
      <c r="D3" s="133"/>
      <c r="E3" s="133"/>
      <c r="F3" s="133"/>
      <c r="G3" s="133"/>
      <c r="H3" s="133"/>
      <c r="I3" s="133"/>
      <c r="J3" s="133"/>
      <c r="K3" s="133"/>
      <c r="L3" s="133"/>
      <c r="M3" s="133"/>
      <c r="N3" s="133"/>
      <c r="O3" s="133"/>
      <c r="P3" s="133"/>
      <c r="Q3" s="133"/>
      <c r="R3" s="133"/>
      <c r="S3" s="133"/>
    </row>
    <row r="4" s="50" customFormat="1" ht="22.15" customHeight="1" spans="1:19">
      <c r="A4" s="134" t="s">
        <v>2</v>
      </c>
      <c r="B4" s="135"/>
      <c r="C4" s="135"/>
      <c r="D4" s="135"/>
      <c r="E4" s="135"/>
      <c r="F4" s="135"/>
      <c r="G4" s="135"/>
      <c r="H4" s="135"/>
      <c r="I4" s="135"/>
      <c r="J4" s="135"/>
      <c r="K4" s="135"/>
      <c r="L4" s="135"/>
      <c r="N4" s="135"/>
      <c r="O4" s="135"/>
      <c r="P4" s="135"/>
      <c r="Q4" s="135"/>
      <c r="R4" s="135"/>
      <c r="S4" s="135" t="s">
        <v>3</v>
      </c>
    </row>
    <row r="5" s="130" customFormat="1" ht="29.85" customHeight="1" spans="1:19">
      <c r="A5" s="136" t="s">
        <v>48</v>
      </c>
      <c r="B5" s="136" t="s">
        <v>49</v>
      </c>
      <c r="C5" s="137" t="s">
        <v>50</v>
      </c>
      <c r="D5" s="138" t="s">
        <v>51</v>
      </c>
      <c r="E5" s="138"/>
      <c r="F5" s="138"/>
      <c r="G5" s="138"/>
      <c r="H5" s="138"/>
      <c r="I5" s="138"/>
      <c r="J5" s="138"/>
      <c r="K5" s="138"/>
      <c r="L5" s="138"/>
      <c r="M5" s="138"/>
      <c r="N5" s="136" t="s">
        <v>41</v>
      </c>
      <c r="O5" s="136"/>
      <c r="P5" s="136"/>
      <c r="Q5" s="136"/>
      <c r="R5" s="136"/>
      <c r="S5" s="136"/>
    </row>
    <row r="6" s="130" customFormat="1" ht="29.85" customHeight="1" spans="1:19">
      <c r="A6" s="136"/>
      <c r="B6" s="136"/>
      <c r="C6" s="139"/>
      <c r="D6" s="136" t="s">
        <v>52</v>
      </c>
      <c r="E6" s="140" t="s">
        <v>53</v>
      </c>
      <c r="F6" s="140" t="s">
        <v>54</v>
      </c>
      <c r="G6" s="140" t="s">
        <v>55</v>
      </c>
      <c r="H6" s="140" t="s">
        <v>56</v>
      </c>
      <c r="I6" s="140" t="s">
        <v>57</v>
      </c>
      <c r="J6" s="140" t="s">
        <v>58</v>
      </c>
      <c r="K6" s="140" t="s">
        <v>59</v>
      </c>
      <c r="L6" s="140" t="s">
        <v>60</v>
      </c>
      <c r="M6" s="140" t="s">
        <v>61</v>
      </c>
      <c r="N6" s="137" t="s">
        <v>52</v>
      </c>
      <c r="O6" s="136" t="s">
        <v>53</v>
      </c>
      <c r="P6" s="136" t="s">
        <v>54</v>
      </c>
      <c r="Q6" s="136" t="s">
        <v>62</v>
      </c>
      <c r="R6" s="144" t="s">
        <v>56</v>
      </c>
      <c r="S6" s="145" t="s">
        <v>63</v>
      </c>
    </row>
    <row r="7" s="51" customFormat="1" ht="78.95" customHeight="1" spans="1:251">
      <c r="A7" s="56">
        <v>390</v>
      </c>
      <c r="B7" s="56" t="s">
        <v>64</v>
      </c>
      <c r="C7" s="92">
        <f>D7+N7</f>
        <v>8284.009194</v>
      </c>
      <c r="D7" s="92">
        <f>SUM(E7:M7)</f>
        <v>4438.264064</v>
      </c>
      <c r="E7" s="92">
        <f>'4'!B7</f>
        <v>4198.852094</v>
      </c>
      <c r="F7" s="56">
        <f>'4'!B8</f>
        <v>239.41197</v>
      </c>
      <c r="G7" s="56"/>
      <c r="H7" s="56"/>
      <c r="I7" s="56"/>
      <c r="J7" s="56"/>
      <c r="K7" s="56"/>
      <c r="L7" s="56"/>
      <c r="M7" s="56"/>
      <c r="N7" s="92">
        <f>SUM(O7:S7)</f>
        <v>3845.74513</v>
      </c>
      <c r="O7" s="63">
        <f>'4'!B11</f>
        <v>268.85083</v>
      </c>
      <c r="P7" s="63">
        <f>'7'!C6</f>
        <v>3576.8943</v>
      </c>
      <c r="Q7" s="63"/>
      <c r="R7" s="63"/>
      <c r="S7" s="63"/>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ht="33.75" customHeight="1" spans="1:19">
      <c r="A8" s="141" t="s">
        <v>50</v>
      </c>
      <c r="B8" s="142"/>
      <c r="C8" s="92">
        <f>C7</f>
        <v>8284.009194</v>
      </c>
      <c r="D8" s="63"/>
      <c r="E8" s="63"/>
      <c r="F8" s="63"/>
      <c r="G8" s="63"/>
      <c r="H8" s="63"/>
      <c r="I8" s="63"/>
      <c r="J8" s="63"/>
      <c r="K8" s="63"/>
      <c r="L8" s="63"/>
      <c r="M8" s="63"/>
      <c r="N8" s="63"/>
      <c r="O8" s="143"/>
      <c r="P8" s="143"/>
      <c r="Q8" s="143"/>
      <c r="R8" s="143"/>
      <c r="S8" s="143"/>
    </row>
  </sheetData>
  <mergeCells count="7">
    <mergeCell ref="A2:S2"/>
    <mergeCell ref="D5:M5"/>
    <mergeCell ref="N5:S5"/>
    <mergeCell ref="A8:B8"/>
    <mergeCell ref="A5:A6"/>
    <mergeCell ref="B5:B6"/>
    <mergeCell ref="C5:C6"/>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showZeros="0" view="pageBreakPreview" zoomScale="80" zoomScaleNormal="115" workbookViewId="0">
      <selection activeCell="D24" sqref="D24"/>
    </sheetView>
  </sheetViews>
  <sheetFormatPr defaultColWidth="9.16666666666667" defaultRowHeight="27.75" customHeight="1"/>
  <cols>
    <col min="1" max="1" width="23.6666666666667" style="125" customWidth="1"/>
    <col min="2" max="2" width="22.8333333333333" style="125" customWidth="1"/>
    <col min="3" max="4" width="17.3333333333333" style="126" customWidth="1"/>
    <col min="5" max="5" width="17.8333333333333" style="126" customWidth="1"/>
    <col min="6" max="8" width="17.3333333333333" style="126" customWidth="1"/>
    <col min="9" max="248" width="10.6666666666667" style="52" customWidth="1"/>
    <col min="249" max="250" width="9.16666666666667" customWidth="1"/>
  </cols>
  <sheetData>
    <row r="1" s="124" customFormat="1" ht="27" customHeight="1" spans="1:2">
      <c r="A1" s="53" t="s">
        <v>65</v>
      </c>
      <c r="B1" s="53"/>
    </row>
    <row r="2" s="49" customFormat="1" ht="48.75" customHeight="1" spans="1:12">
      <c r="A2" s="54" t="s">
        <v>66</v>
      </c>
      <c r="B2" s="54"/>
      <c r="C2" s="54"/>
      <c r="D2" s="54"/>
      <c r="E2" s="54"/>
      <c r="F2" s="54"/>
      <c r="G2" s="54"/>
      <c r="H2" s="127"/>
      <c r="I2" s="129"/>
      <c r="J2" s="54"/>
      <c r="K2" s="129"/>
      <c r="L2" s="129"/>
    </row>
    <row r="3" s="50" customFormat="1" ht="22.15" customHeight="1" spans="1:8">
      <c r="A3" s="55" t="s">
        <v>2</v>
      </c>
      <c r="H3" s="50" t="s">
        <v>3</v>
      </c>
    </row>
    <row r="4" s="108" customFormat="1" ht="29.85" customHeight="1" spans="1:8">
      <c r="A4" s="56" t="s">
        <v>67</v>
      </c>
      <c r="B4" s="56" t="s">
        <v>68</v>
      </c>
      <c r="C4" s="102" t="s">
        <v>69</v>
      </c>
      <c r="D4" s="56" t="s">
        <v>70</v>
      </c>
      <c r="E4" s="56" t="s">
        <v>71</v>
      </c>
      <c r="F4" s="56" t="s">
        <v>72</v>
      </c>
      <c r="G4" s="56" t="s">
        <v>73</v>
      </c>
      <c r="H4" s="56" t="s">
        <v>74</v>
      </c>
    </row>
    <row r="5" s="108" customFormat="1" ht="29.85" customHeight="1" spans="1:8">
      <c r="A5" s="56"/>
      <c r="B5" s="56"/>
      <c r="C5" s="102"/>
      <c r="D5" s="56"/>
      <c r="E5" s="56"/>
      <c r="F5" s="56"/>
      <c r="G5" s="56"/>
      <c r="H5" s="56"/>
    </row>
    <row r="6" s="108" customFormat="1" ht="29.85" customHeight="1" spans="1:8">
      <c r="A6" s="56"/>
      <c r="B6" s="56"/>
      <c r="C6" s="102"/>
      <c r="D6" s="56"/>
      <c r="E6" s="56"/>
      <c r="F6" s="56"/>
      <c r="G6" s="56"/>
      <c r="H6" s="56"/>
    </row>
    <row r="7" ht="47.25" customHeight="1" spans="1:8">
      <c r="A7" s="103" t="s">
        <v>75</v>
      </c>
      <c r="B7" s="69" t="s">
        <v>76</v>
      </c>
      <c r="C7" s="92">
        <f t="shared" ref="C7:C9" si="0">D7+E7</f>
        <v>4226.022094</v>
      </c>
      <c r="D7" s="98">
        <f>'5'!D6</f>
        <v>772.709894</v>
      </c>
      <c r="E7" s="98">
        <f>'5'!G6</f>
        <v>3453.3122</v>
      </c>
      <c r="F7" s="63"/>
      <c r="G7" s="63"/>
      <c r="H7" s="63"/>
    </row>
    <row r="8" ht="47.25" customHeight="1" spans="1:8">
      <c r="A8" s="60" t="s">
        <v>77</v>
      </c>
      <c r="B8" s="69" t="s">
        <v>78</v>
      </c>
      <c r="C8" s="92">
        <f t="shared" si="0"/>
        <v>4011.382094</v>
      </c>
      <c r="D8" s="98">
        <f>'5'!D7</f>
        <v>772.709894</v>
      </c>
      <c r="E8" s="98">
        <f>'5'!G7</f>
        <v>3238.6722</v>
      </c>
      <c r="F8" s="63"/>
      <c r="G8" s="63"/>
      <c r="H8" s="63"/>
    </row>
    <row r="9" ht="47.25" customHeight="1" spans="1:8">
      <c r="A9" s="151" t="s">
        <v>79</v>
      </c>
      <c r="B9" s="69" t="s">
        <v>80</v>
      </c>
      <c r="C9" s="92">
        <f t="shared" si="0"/>
        <v>776.329894</v>
      </c>
      <c r="D9" s="98">
        <f>'5'!D8</f>
        <v>772.709894</v>
      </c>
      <c r="E9" s="98">
        <f>'5'!G8</f>
        <v>3.62</v>
      </c>
      <c r="F9" s="63"/>
      <c r="G9" s="63"/>
      <c r="H9" s="63"/>
    </row>
    <row r="10" ht="47.25" customHeight="1" spans="1:8">
      <c r="A10" s="151" t="s">
        <v>81</v>
      </c>
      <c r="B10" s="69" t="s">
        <v>82</v>
      </c>
      <c r="C10" s="92">
        <f t="shared" ref="C10:C18" si="1">D10+E10</f>
        <v>462.4795</v>
      </c>
      <c r="D10" s="98">
        <f>'5'!D9</f>
        <v>0</v>
      </c>
      <c r="E10" s="98">
        <f>'5'!G9</f>
        <v>462.4795</v>
      </c>
      <c r="F10" s="63"/>
      <c r="G10" s="63"/>
      <c r="H10" s="63"/>
    </row>
    <row r="11" ht="47.25" customHeight="1" spans="1:8">
      <c r="A11" s="151" t="s">
        <v>83</v>
      </c>
      <c r="B11" s="69" t="s">
        <v>84</v>
      </c>
      <c r="C11" s="92">
        <f t="shared" si="1"/>
        <v>2633.8727</v>
      </c>
      <c r="D11" s="98">
        <f>'5'!D10</f>
        <v>0</v>
      </c>
      <c r="E11" s="98">
        <f>'5'!G10</f>
        <v>2633.8727</v>
      </c>
      <c r="F11" s="63"/>
      <c r="G11" s="63"/>
      <c r="H11" s="63"/>
    </row>
    <row r="12" ht="47.25" customHeight="1" spans="1:8">
      <c r="A12" s="151" t="s">
        <v>85</v>
      </c>
      <c r="B12" s="69" t="s">
        <v>86</v>
      </c>
      <c r="C12" s="92">
        <f t="shared" si="1"/>
        <v>138.7</v>
      </c>
      <c r="D12" s="98">
        <f>'5'!D11</f>
        <v>0</v>
      </c>
      <c r="E12" s="98">
        <f>'5'!G11</f>
        <v>138.7</v>
      </c>
      <c r="F12" s="63"/>
      <c r="H12" s="63"/>
    </row>
    <row r="13" ht="47.25" customHeight="1" spans="1:8">
      <c r="A13" s="60" t="s">
        <v>87</v>
      </c>
      <c r="B13" s="69" t="s">
        <v>88</v>
      </c>
      <c r="C13" s="92">
        <f t="shared" si="1"/>
        <v>214.64</v>
      </c>
      <c r="D13" s="98">
        <f>'5'!D12</f>
        <v>0</v>
      </c>
      <c r="E13" s="98">
        <f>'5'!G12</f>
        <v>214.64</v>
      </c>
      <c r="F13" s="63"/>
      <c r="G13" s="63"/>
      <c r="H13" s="63"/>
    </row>
    <row r="14" ht="47.25" customHeight="1" spans="1:8">
      <c r="A14" s="151" t="s">
        <v>79</v>
      </c>
      <c r="B14" s="69" t="s">
        <v>80</v>
      </c>
      <c r="C14" s="92">
        <f t="shared" si="1"/>
        <v>187.47</v>
      </c>
      <c r="D14" s="98">
        <f>'5'!D13</f>
        <v>0</v>
      </c>
      <c r="E14" s="98">
        <f>'5'!G13</f>
        <v>187.47</v>
      </c>
      <c r="F14" s="63"/>
      <c r="G14" s="63"/>
      <c r="H14" s="63"/>
    </row>
    <row r="15" ht="47.25" customHeight="1" spans="1:8">
      <c r="A15" s="151" t="s">
        <v>89</v>
      </c>
      <c r="B15" s="69" t="s">
        <v>90</v>
      </c>
      <c r="C15" s="92">
        <f t="shared" si="1"/>
        <v>27.17</v>
      </c>
      <c r="D15" s="98">
        <f>'5'!D14</f>
        <v>0</v>
      </c>
      <c r="E15" s="98">
        <f>'5'!G14</f>
        <v>27.17</v>
      </c>
      <c r="F15" s="63"/>
      <c r="G15" s="63"/>
      <c r="H15" s="63"/>
    </row>
    <row r="16" ht="47.25" customHeight="1" spans="1:8">
      <c r="A16" s="103" t="s">
        <v>91</v>
      </c>
      <c r="B16" s="69" t="s">
        <v>92</v>
      </c>
      <c r="C16" s="92">
        <f t="shared" si="1"/>
        <v>3818.57513</v>
      </c>
      <c r="D16" s="98">
        <f>'5'!D15</f>
        <v>0</v>
      </c>
      <c r="E16" s="98">
        <f>E17+E19</f>
        <v>3818.57513</v>
      </c>
      <c r="F16" s="63"/>
      <c r="G16" s="63"/>
      <c r="H16" s="63"/>
    </row>
    <row r="17" ht="47.25" customHeight="1" spans="1:8">
      <c r="A17" s="60" t="s">
        <v>93</v>
      </c>
      <c r="B17" s="69" t="s">
        <v>92</v>
      </c>
      <c r="C17" s="92">
        <f t="shared" si="1"/>
        <v>241.68083</v>
      </c>
      <c r="D17" s="98">
        <f>'5'!D16</f>
        <v>0</v>
      </c>
      <c r="E17" s="98">
        <f>'5'!G16</f>
        <v>241.68083</v>
      </c>
      <c r="F17" s="63"/>
      <c r="G17" s="63"/>
      <c r="H17" s="63"/>
    </row>
    <row r="18" ht="44.25" customHeight="1" spans="1:8">
      <c r="A18" s="151" t="s">
        <v>94</v>
      </c>
      <c r="B18" s="69" t="s">
        <v>92</v>
      </c>
      <c r="C18" s="92">
        <f t="shared" si="1"/>
        <v>241.68083</v>
      </c>
      <c r="D18" s="98">
        <f>'5'!D17</f>
        <v>0</v>
      </c>
      <c r="E18" s="98">
        <f>'5'!G17</f>
        <v>241.68083</v>
      </c>
      <c r="F18" s="128"/>
      <c r="G18" s="128"/>
      <c r="H18" s="128"/>
    </row>
    <row r="19" ht="44.25" customHeight="1" spans="1:8">
      <c r="A19" s="152" t="s">
        <v>95</v>
      </c>
      <c r="B19" s="59" t="s">
        <v>96</v>
      </c>
      <c r="C19" s="90">
        <f>'7'!C6</f>
        <v>3576.8943</v>
      </c>
      <c r="D19" s="90">
        <f>'7'!D6</f>
        <v>0</v>
      </c>
      <c r="E19" s="90">
        <f>'7'!E6</f>
        <v>3576.8943</v>
      </c>
      <c r="F19" s="63"/>
      <c r="G19" s="63"/>
      <c r="H19" s="63"/>
    </row>
    <row r="20" ht="44.25" customHeight="1" spans="1:8">
      <c r="A20" s="151" t="s">
        <v>79</v>
      </c>
      <c r="B20" s="56" t="s">
        <v>97</v>
      </c>
      <c r="C20" s="90">
        <f>'7'!C7</f>
        <v>3576.8943</v>
      </c>
      <c r="D20" s="90">
        <f>'7'!D7</f>
        <v>0</v>
      </c>
      <c r="E20" s="90">
        <f>'7'!E7</f>
        <v>3576.8943</v>
      </c>
      <c r="F20" s="63"/>
      <c r="G20" s="63"/>
      <c r="H20" s="63"/>
    </row>
    <row r="21" ht="44.25" customHeight="1" spans="1:8">
      <c r="A21" s="70">
        <v>232</v>
      </c>
      <c r="B21" s="56" t="s">
        <v>98</v>
      </c>
      <c r="C21" s="90">
        <f t="shared" ref="C21:C24" si="2">D21+E21</f>
        <v>239.41197</v>
      </c>
      <c r="D21" s="92"/>
      <c r="E21" s="92">
        <f>E22</f>
        <v>239.41197</v>
      </c>
      <c r="F21" s="63"/>
      <c r="G21" s="63"/>
      <c r="H21" s="63"/>
    </row>
    <row r="22" ht="44.25" customHeight="1" spans="1:8">
      <c r="A22" s="152" t="s">
        <v>95</v>
      </c>
      <c r="B22" s="56" t="s">
        <v>99</v>
      </c>
      <c r="C22" s="90">
        <f t="shared" si="2"/>
        <v>239.41197</v>
      </c>
      <c r="D22" s="92"/>
      <c r="E22" s="92">
        <f>E23</f>
        <v>239.41197</v>
      </c>
      <c r="F22" s="63"/>
      <c r="G22" s="63"/>
      <c r="H22" s="63"/>
    </row>
    <row r="23" ht="44.25" customHeight="1" spans="1:8">
      <c r="A23" s="56">
        <v>98</v>
      </c>
      <c r="B23" s="69" t="s">
        <v>100</v>
      </c>
      <c r="C23" s="90">
        <f t="shared" si="2"/>
        <v>239.41197</v>
      </c>
      <c r="D23" s="92"/>
      <c r="E23" s="92">
        <v>239.41197</v>
      </c>
      <c r="F23" s="63"/>
      <c r="G23" s="63"/>
      <c r="H23" s="63"/>
    </row>
    <row r="24" ht="44.25" customHeight="1" spans="1:8">
      <c r="A24" s="68"/>
      <c r="B24" s="69" t="s">
        <v>69</v>
      </c>
      <c r="C24" s="92">
        <f t="shared" si="2"/>
        <v>8284.009194</v>
      </c>
      <c r="D24" s="98">
        <f>D7+D16+D21</f>
        <v>772.709894</v>
      </c>
      <c r="E24" s="98">
        <f>E7+E16+E21</f>
        <v>7511.2993</v>
      </c>
      <c r="F24" s="63"/>
      <c r="G24" s="63"/>
      <c r="H24" s="63"/>
    </row>
    <row r="25" customHeight="1" spans="1:1">
      <c r="A25" s="105" t="s">
        <v>101</v>
      </c>
    </row>
  </sheetData>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6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6"/>
  <sheetViews>
    <sheetView showGridLines="0" showZeros="0" view="pageBreakPreview" zoomScale="85" zoomScaleNormal="115" topLeftCell="A25" workbookViewId="0">
      <selection activeCell="D30" sqref="D6:D30"/>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53" t="s">
        <v>102</v>
      </c>
    </row>
    <row r="2" ht="42" customHeight="1" spans="1:250">
      <c r="A2" s="54" t="s">
        <v>103</v>
      </c>
      <c r="B2" s="54"/>
      <c r="C2" s="54"/>
      <c r="D2" s="54"/>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row>
    <row r="3" ht="24" customHeight="1" spans="1:250">
      <c r="A3" s="55" t="s">
        <v>2</v>
      </c>
      <c r="B3" s="50"/>
      <c r="C3" s="50"/>
      <c r="D3" s="50" t="s">
        <v>3</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row>
    <row r="4" ht="37.15" customHeight="1" spans="1:250">
      <c r="A4" s="56" t="s">
        <v>4</v>
      </c>
      <c r="B4" s="56"/>
      <c r="C4" s="56" t="s">
        <v>5</v>
      </c>
      <c r="D4" s="56"/>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row>
    <row r="5" ht="37.15" customHeight="1" spans="1:250">
      <c r="A5" s="56" t="s">
        <v>6</v>
      </c>
      <c r="B5" s="109" t="s">
        <v>7</v>
      </c>
      <c r="C5" s="56" t="s">
        <v>6</v>
      </c>
      <c r="D5" s="109" t="s">
        <v>7</v>
      </c>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row>
    <row r="6" ht="30" customHeight="1" spans="1:250">
      <c r="A6" s="70" t="s">
        <v>104</v>
      </c>
      <c r="B6" s="92">
        <f>B7+B8</f>
        <v>4438.264064</v>
      </c>
      <c r="C6" s="110" t="s">
        <v>9</v>
      </c>
      <c r="D6" s="92"/>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row>
    <row r="7" ht="30" customHeight="1" spans="1:250">
      <c r="A7" s="70" t="s">
        <v>105</v>
      </c>
      <c r="B7" s="92">
        <f>'5'!C18-27.17-'11'!H11</f>
        <v>4198.852094</v>
      </c>
      <c r="C7" s="110" t="s">
        <v>11</v>
      </c>
      <c r="D7" s="92"/>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row>
    <row r="8" ht="30" customHeight="1" spans="1:250">
      <c r="A8" s="70" t="s">
        <v>106</v>
      </c>
      <c r="B8" s="92">
        <f>'7'!C9</f>
        <v>239.41197</v>
      </c>
      <c r="C8" s="110" t="s">
        <v>13</v>
      </c>
      <c r="D8" s="92"/>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row>
    <row r="9" ht="30" customHeight="1" spans="1:250">
      <c r="A9" s="70" t="s">
        <v>107</v>
      </c>
      <c r="B9" s="92"/>
      <c r="C9" s="110" t="s">
        <v>15</v>
      </c>
      <c r="D9" s="92"/>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row>
    <row r="10" ht="30" customHeight="1" spans="1:250">
      <c r="A10" s="70" t="s">
        <v>108</v>
      </c>
      <c r="B10" s="92">
        <f>B11+B12</f>
        <v>3845.74513</v>
      </c>
      <c r="C10" s="110" t="s">
        <v>17</v>
      </c>
      <c r="D10" s="92"/>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row>
    <row r="11" ht="30" customHeight="1" spans="1:250">
      <c r="A11" s="70" t="s">
        <v>105</v>
      </c>
      <c r="B11" s="92">
        <v>268.85083</v>
      </c>
      <c r="C11" s="105" t="s">
        <v>19</v>
      </c>
      <c r="D11" s="92"/>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row>
    <row r="12" ht="30" customHeight="1" spans="1:250">
      <c r="A12" s="70" t="s">
        <v>106</v>
      </c>
      <c r="B12" s="92">
        <f>'7'!C6</f>
        <v>3576.8943</v>
      </c>
      <c r="C12" s="110" t="s">
        <v>21</v>
      </c>
      <c r="D12" s="92"/>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row>
    <row r="13" ht="30" customHeight="1" spans="1:250">
      <c r="A13" s="70" t="s">
        <v>107</v>
      </c>
      <c r="B13" s="111"/>
      <c r="C13" s="110" t="s">
        <v>23</v>
      </c>
      <c r="D13" s="92"/>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row>
    <row r="14" ht="30" customHeight="1" spans="1:250">
      <c r="A14" s="102"/>
      <c r="B14" s="111"/>
      <c r="C14" s="110" t="s">
        <v>25</v>
      </c>
      <c r="D14" s="92"/>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row>
    <row r="15" ht="30" customHeight="1" spans="1:250">
      <c r="A15" s="112"/>
      <c r="B15" s="111"/>
      <c r="C15" s="110" t="s">
        <v>26</v>
      </c>
      <c r="D15" s="92"/>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ht="30" customHeight="1" spans="1:250">
      <c r="A16" s="70"/>
      <c r="B16" s="111"/>
      <c r="C16" s="110" t="s">
        <v>27</v>
      </c>
      <c r="D16" s="92"/>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ht="30" customHeight="1" spans="1:250">
      <c r="A17" s="70"/>
      <c r="B17" s="111"/>
      <c r="C17" s="110" t="s">
        <v>28</v>
      </c>
      <c r="D17" s="92">
        <f>'5'!C6</f>
        <v>4226.022094</v>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ht="30" customHeight="1" spans="1:250">
      <c r="A18" s="70"/>
      <c r="B18" s="63"/>
      <c r="C18" s="110" t="s">
        <v>29</v>
      </c>
      <c r="D18" s="92"/>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ht="30" customHeight="1" spans="1:250">
      <c r="A19" s="70"/>
      <c r="B19" s="63"/>
      <c r="C19" s="110" t="s">
        <v>30</v>
      </c>
      <c r="D19" s="92"/>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ht="30" customHeight="1" spans="1:250">
      <c r="A20" s="70"/>
      <c r="B20" s="63"/>
      <c r="C20" s="110" t="s">
        <v>31</v>
      </c>
      <c r="D20" s="113"/>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ht="30" customHeight="1" spans="1:250">
      <c r="A21" s="70"/>
      <c r="B21" s="63"/>
      <c r="C21" s="110" t="s">
        <v>32</v>
      </c>
      <c r="D21" s="113"/>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ht="30" customHeight="1" spans="1:250">
      <c r="A22" s="70"/>
      <c r="B22" s="63"/>
      <c r="C22" s="114" t="s">
        <v>33</v>
      </c>
      <c r="D22" s="92"/>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ht="30" customHeight="1" spans="1:250">
      <c r="A23" s="70"/>
      <c r="B23" s="63"/>
      <c r="C23" s="114" t="s">
        <v>34</v>
      </c>
      <c r="D23" s="115"/>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ht="31.15" customHeight="1" spans="1:250">
      <c r="A24" s="70"/>
      <c r="B24" s="63"/>
      <c r="C24" s="114" t="s">
        <v>35</v>
      </c>
      <c r="D24" s="116"/>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ht="31.15" customHeight="1" spans="1:250">
      <c r="A25" s="70"/>
      <c r="B25" s="63"/>
      <c r="C25" s="114" t="s">
        <v>36</v>
      </c>
      <c r="D25" s="115">
        <f>'5'!C15+'7'!C6</f>
        <v>3818.57513</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ht="31.15" customHeight="1" spans="1:250">
      <c r="A26" s="70"/>
      <c r="B26" s="63"/>
      <c r="C26" s="114" t="s">
        <v>37</v>
      </c>
      <c r="D26" s="115">
        <f>'7'!C9</f>
        <v>239.41197</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ht="30" customHeight="1" spans="1:250">
      <c r="A27" s="70"/>
      <c r="B27" s="63"/>
      <c r="C27" s="114" t="s">
        <v>38</v>
      </c>
      <c r="D27" s="115"/>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row>
    <row r="28" ht="30" customHeight="1" spans="1:250">
      <c r="A28" s="117"/>
      <c r="B28" s="63"/>
      <c r="C28" s="70" t="s">
        <v>109</v>
      </c>
      <c r="D28" s="92"/>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c r="IK28" s="108"/>
      <c r="IL28" s="108"/>
      <c r="IM28" s="108"/>
      <c r="IN28" s="108"/>
      <c r="IO28" s="108"/>
      <c r="IP28" s="108"/>
    </row>
    <row r="29" ht="30" customHeight="1" spans="1:250">
      <c r="A29" s="117"/>
      <c r="B29" s="63"/>
      <c r="C29" s="63"/>
      <c r="D29" s="92"/>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row>
    <row r="30" ht="30" customHeight="1" spans="1:250">
      <c r="A30" s="102" t="s">
        <v>43</v>
      </c>
      <c r="B30" s="92">
        <f>B6+B10</f>
        <v>8284.009194</v>
      </c>
      <c r="C30" s="102" t="s">
        <v>44</v>
      </c>
      <c r="D30" s="92">
        <f>SUM(D6:D27)</f>
        <v>8284.009194</v>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row r="31" ht="27" customHeight="1" spans="1:250">
      <c r="A31" s="71"/>
      <c r="B31" s="118"/>
      <c r="C31" s="119"/>
      <c r="D31" s="120">
        <v>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row>
    <row r="32" ht="27.75" customHeight="1" spans="1:250">
      <c r="A32" s="121"/>
      <c r="B32" s="122"/>
      <c r="C32" s="121"/>
      <c r="D32" s="122"/>
      <c r="E32" s="121"/>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row>
    <row r="33" ht="27.75" customHeight="1" spans="1:250">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row>
    <row r="34" ht="27.75" customHeight="1" spans="1:250">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row>
    <row r="35" ht="27.75" customHeight="1" spans="1:250">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row>
    <row r="36" ht="27.75" customHeight="1" spans="1:250">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9"/>
  <sheetViews>
    <sheetView showGridLines="0" showZeros="0" view="pageBreakPreview" zoomScale="85" zoomScaleNormal="115" topLeftCell="A4" workbookViewId="0">
      <selection activeCell="D8" sqref="D8"/>
    </sheetView>
  </sheetViews>
  <sheetFormatPr defaultColWidth="9.16666666666667" defaultRowHeight="27.75" customHeight="1"/>
  <cols>
    <col min="1" max="1" width="16.8333333333333" style="52" customWidth="1"/>
    <col min="2" max="2" width="29.5" style="52" customWidth="1"/>
    <col min="3" max="3" width="21.1666666666667" style="52" customWidth="1"/>
    <col min="4" max="6" width="15.5" style="52" customWidth="1"/>
    <col min="7" max="7" width="19.8333333333333" style="52" customWidth="1"/>
    <col min="8" max="245" width="7.66666666666667" style="52" customWidth="1"/>
  </cols>
  <sheetData>
    <row r="1" customHeight="1" spans="1:3">
      <c r="A1" s="53" t="s">
        <v>110</v>
      </c>
      <c r="B1" s="53"/>
      <c r="C1" s="53"/>
    </row>
    <row r="2" s="49" customFormat="1" ht="34.5" customHeight="1" spans="1:7">
      <c r="A2" s="54" t="s">
        <v>111</v>
      </c>
      <c r="B2" s="54"/>
      <c r="C2" s="54"/>
      <c r="D2" s="54"/>
      <c r="E2" s="54"/>
      <c r="F2" s="54"/>
      <c r="G2" s="54"/>
    </row>
    <row r="3" s="50" customFormat="1" ht="30.75" customHeight="1" spans="1:7">
      <c r="A3" s="55" t="s">
        <v>2</v>
      </c>
      <c r="G3" s="50" t="s">
        <v>3</v>
      </c>
    </row>
    <row r="4" s="51" customFormat="1" ht="40.15" customHeight="1" spans="1:245">
      <c r="A4" s="56" t="s">
        <v>67</v>
      </c>
      <c r="B4" s="56" t="s">
        <v>68</v>
      </c>
      <c r="C4" s="56" t="s">
        <v>50</v>
      </c>
      <c r="D4" s="57" t="s">
        <v>70</v>
      </c>
      <c r="E4" s="57"/>
      <c r="F4" s="57"/>
      <c r="G4" s="102" t="s">
        <v>71</v>
      </c>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row>
    <row r="5" s="51" customFormat="1" ht="40.15" customHeight="1" spans="1:245">
      <c r="A5" s="56"/>
      <c r="B5" s="56"/>
      <c r="C5" s="56"/>
      <c r="D5" s="56" t="s">
        <v>112</v>
      </c>
      <c r="E5" s="56" t="s">
        <v>113</v>
      </c>
      <c r="F5" s="56" t="s">
        <v>114</v>
      </c>
      <c r="G5" s="102"/>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row>
    <row r="6" ht="35.1" customHeight="1" spans="1:7">
      <c r="A6" s="103" t="s">
        <v>75</v>
      </c>
      <c r="B6" s="69" t="s">
        <v>76</v>
      </c>
      <c r="C6" s="104">
        <f t="shared" ref="C6:C18" si="0">D6+G6</f>
        <v>4226.022094</v>
      </c>
      <c r="D6" s="98">
        <f t="shared" ref="D6:D18" si="1">E6+F6</f>
        <v>772.709894</v>
      </c>
      <c r="E6" s="92">
        <f t="shared" ref="E6:G6" si="2">E7+E12</f>
        <v>754.509894</v>
      </c>
      <c r="F6" s="92">
        <f t="shared" si="2"/>
        <v>18.2</v>
      </c>
      <c r="G6" s="92">
        <f t="shared" si="2"/>
        <v>3453.3122</v>
      </c>
    </row>
    <row r="7" ht="35.1" customHeight="1" spans="1:7">
      <c r="A7" s="60" t="s">
        <v>77</v>
      </c>
      <c r="B7" s="69" t="s">
        <v>78</v>
      </c>
      <c r="C7" s="104">
        <f t="shared" si="0"/>
        <v>4011.382094</v>
      </c>
      <c r="D7" s="98">
        <f t="shared" si="1"/>
        <v>772.709894</v>
      </c>
      <c r="E7" s="92">
        <f t="shared" ref="E7:F7" si="3">E8+E9+E10</f>
        <v>754.509894</v>
      </c>
      <c r="F7" s="92">
        <f t="shared" si="3"/>
        <v>18.2</v>
      </c>
      <c r="G7" s="92">
        <f>G8+G9+G10+G11</f>
        <v>3238.6722</v>
      </c>
    </row>
    <row r="8" ht="35.1" customHeight="1" spans="1:7">
      <c r="A8" s="151" t="s">
        <v>79</v>
      </c>
      <c r="B8" s="69" t="s">
        <v>80</v>
      </c>
      <c r="C8" s="104">
        <f t="shared" si="0"/>
        <v>776.329894</v>
      </c>
      <c r="D8" s="98">
        <f t="shared" si="1"/>
        <v>772.709894</v>
      </c>
      <c r="E8" s="92">
        <v>754.509894</v>
      </c>
      <c r="F8" s="92">
        <v>18.2</v>
      </c>
      <c r="G8" s="99">
        <v>3.62</v>
      </c>
    </row>
    <row r="9" ht="35.1" customHeight="1" spans="1:7">
      <c r="A9" s="151" t="s">
        <v>81</v>
      </c>
      <c r="B9" s="69" t="s">
        <v>82</v>
      </c>
      <c r="C9" s="104">
        <f t="shared" si="0"/>
        <v>462.4795</v>
      </c>
      <c r="D9" s="98">
        <f t="shared" si="1"/>
        <v>0</v>
      </c>
      <c r="E9" s="63"/>
      <c r="F9" s="63"/>
      <c r="G9" s="99">
        <v>462.4795</v>
      </c>
    </row>
    <row r="10" ht="35.1" customHeight="1" spans="1:7">
      <c r="A10" s="151" t="s">
        <v>83</v>
      </c>
      <c r="B10" s="69" t="s">
        <v>84</v>
      </c>
      <c r="C10" s="104">
        <f t="shared" si="0"/>
        <v>2633.8727</v>
      </c>
      <c r="D10" s="98">
        <f t="shared" si="1"/>
        <v>0</v>
      </c>
      <c r="E10" s="63"/>
      <c r="F10" s="63"/>
      <c r="G10" s="99">
        <v>2633.8727</v>
      </c>
    </row>
    <row r="11" ht="35.1" customHeight="1" spans="1:7">
      <c r="A11" s="151" t="s">
        <v>85</v>
      </c>
      <c r="B11" s="69" t="s">
        <v>86</v>
      </c>
      <c r="C11" s="104">
        <f t="shared" si="0"/>
        <v>138.7</v>
      </c>
      <c r="D11" s="98"/>
      <c r="E11" s="63"/>
      <c r="F11" s="63"/>
      <c r="G11" s="99">
        <v>138.7</v>
      </c>
    </row>
    <row r="12" ht="35.1" customHeight="1" spans="1:7">
      <c r="A12" s="60" t="s">
        <v>87</v>
      </c>
      <c r="B12" s="69" t="s">
        <v>88</v>
      </c>
      <c r="C12" s="104">
        <f t="shared" si="0"/>
        <v>214.64</v>
      </c>
      <c r="D12" s="98">
        <f t="shared" si="1"/>
        <v>0</v>
      </c>
      <c r="E12" s="63">
        <f t="shared" ref="E12" si="4">E13</f>
        <v>0</v>
      </c>
      <c r="F12" s="63">
        <f t="shared" ref="F12" si="5">F13</f>
        <v>0</v>
      </c>
      <c r="G12" s="92">
        <f>G13+G14</f>
        <v>214.64</v>
      </c>
    </row>
    <row r="13" ht="35.1" customHeight="1" spans="1:7">
      <c r="A13" s="151" t="s">
        <v>79</v>
      </c>
      <c r="B13" s="69" t="s">
        <v>80</v>
      </c>
      <c r="C13" s="104">
        <f t="shared" si="0"/>
        <v>187.47</v>
      </c>
      <c r="D13" s="98">
        <f t="shared" si="1"/>
        <v>0</v>
      </c>
      <c r="E13" s="63"/>
      <c r="F13" s="63"/>
      <c r="G13" s="99">
        <v>187.47</v>
      </c>
    </row>
    <row r="14" ht="35.1" customHeight="1" spans="1:7">
      <c r="A14" s="151" t="s">
        <v>89</v>
      </c>
      <c r="B14" s="69" t="s">
        <v>90</v>
      </c>
      <c r="C14" s="104">
        <f t="shared" si="0"/>
        <v>27.17</v>
      </c>
      <c r="D14" s="98">
        <f t="shared" si="1"/>
        <v>0</v>
      </c>
      <c r="E14" s="63"/>
      <c r="F14" s="63"/>
      <c r="G14" s="99">
        <v>27.17</v>
      </c>
    </row>
    <row r="15" ht="35.1" customHeight="1" spans="1:7">
      <c r="A15" s="103" t="s">
        <v>91</v>
      </c>
      <c r="B15" s="69" t="s">
        <v>92</v>
      </c>
      <c r="C15" s="104">
        <f t="shared" si="0"/>
        <v>241.68083</v>
      </c>
      <c r="D15" s="98"/>
      <c r="E15" s="63"/>
      <c r="F15" s="63"/>
      <c r="G15" s="104">
        <f>G16</f>
        <v>241.68083</v>
      </c>
    </row>
    <row r="16" ht="35.1" customHeight="1" spans="1:7">
      <c r="A16" s="60" t="s">
        <v>93</v>
      </c>
      <c r="B16" s="69" t="s">
        <v>92</v>
      </c>
      <c r="C16" s="104">
        <f t="shared" ref="C16:C17" si="6">D16+G16</f>
        <v>241.68083</v>
      </c>
      <c r="D16" s="98">
        <f t="shared" si="1"/>
        <v>0</v>
      </c>
      <c r="E16" s="63"/>
      <c r="F16" s="63"/>
      <c r="G16" s="104">
        <f>G17</f>
        <v>241.68083</v>
      </c>
    </row>
    <row r="17" ht="35.1" customHeight="1" spans="1:7">
      <c r="A17" s="151" t="s">
        <v>94</v>
      </c>
      <c r="B17" s="69" t="s">
        <v>92</v>
      </c>
      <c r="C17" s="104">
        <f t="shared" si="6"/>
        <v>241.68083</v>
      </c>
      <c r="D17" s="98">
        <f t="shared" si="1"/>
        <v>0</v>
      </c>
      <c r="E17" s="63"/>
      <c r="F17" s="63"/>
      <c r="G17" s="104">
        <v>241.68083</v>
      </c>
    </row>
    <row r="18" ht="35.1" customHeight="1" spans="1:7">
      <c r="A18" s="69" t="s">
        <v>115</v>
      </c>
      <c r="B18" s="69" t="s">
        <v>69</v>
      </c>
      <c r="C18" s="104">
        <f t="shared" si="0"/>
        <v>4467.702924</v>
      </c>
      <c r="D18" s="98">
        <f t="shared" si="1"/>
        <v>772.709894</v>
      </c>
      <c r="E18" s="98">
        <f>E6+E15</f>
        <v>754.509894</v>
      </c>
      <c r="F18" s="98">
        <f t="shared" ref="F18:G18" si="7">F6+F15</f>
        <v>18.2</v>
      </c>
      <c r="G18" s="98">
        <f t="shared" si="7"/>
        <v>3694.99303</v>
      </c>
    </row>
    <row r="19" customHeight="1" spans="1:7">
      <c r="A19" s="105" t="s">
        <v>101</v>
      </c>
      <c r="B19" s="105"/>
      <c r="C19" s="105"/>
      <c r="D19" s="106"/>
      <c r="E19" s="106"/>
      <c r="F19" s="106"/>
      <c r="G19" s="106"/>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5"/>
  <sheetViews>
    <sheetView showGridLines="0" showZeros="0" view="pageBreakPreview" zoomScale="85" zoomScaleNormal="115" topLeftCell="A25" workbookViewId="0">
      <selection activeCell="A31" sqref="$A31:$XFD34"/>
    </sheetView>
  </sheetViews>
  <sheetFormatPr defaultColWidth="9.16666666666667" defaultRowHeight="12.75" customHeight="1"/>
  <cols>
    <col min="1" max="1" width="28.1666666666667" style="93" customWidth="1"/>
    <col min="2" max="2" width="31.5" customWidth="1"/>
    <col min="3" max="5" width="24.6666666666667" customWidth="1"/>
    <col min="6" max="243" width="7.66666666666667" customWidth="1"/>
  </cols>
  <sheetData>
    <row r="1" ht="33.75" customHeight="1" spans="1:2">
      <c r="A1" s="94" t="s">
        <v>116</v>
      </c>
      <c r="B1" s="53"/>
    </row>
    <row r="2" ht="39.75" customHeight="1" spans="1:243">
      <c r="A2" s="49" t="s">
        <v>117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row>
    <row r="3" ht="15" customHeight="1" spans="1:243">
      <c r="A3" s="55" t="s">
        <v>2</v>
      </c>
      <c r="B3" s="55"/>
      <c r="C3" s="55"/>
      <c r="D3" s="50"/>
      <c r="E3" s="50" t="s">
        <v>3</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ht="40.15" customHeight="1" spans="1:243">
      <c r="A4" s="56" t="s">
        <v>118</v>
      </c>
      <c r="B4" s="56"/>
      <c r="C4" s="95" t="s">
        <v>119</v>
      </c>
      <c r="D4" s="96"/>
      <c r="E4" s="9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row>
    <row r="5" ht="40.15" customHeight="1" spans="1:243">
      <c r="A5" s="56" t="s">
        <v>67</v>
      </c>
      <c r="B5" s="56" t="s">
        <v>68</v>
      </c>
      <c r="C5" s="56" t="s">
        <v>112</v>
      </c>
      <c r="D5" s="56" t="s">
        <v>113</v>
      </c>
      <c r="E5" s="56" t="s">
        <v>114</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row>
    <row r="6" ht="35.1" customHeight="1" spans="1:243">
      <c r="A6" s="70">
        <v>301</v>
      </c>
      <c r="B6" s="61" t="s">
        <v>120</v>
      </c>
      <c r="C6" s="98">
        <f>SUM(D6:E6)</f>
        <v>754.509894</v>
      </c>
      <c r="D6" s="98">
        <f>SUM(D7:D14)</f>
        <v>754.509894</v>
      </c>
      <c r="E6" s="98"/>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row>
    <row r="7" ht="35.1" customHeight="1" spans="1:243">
      <c r="A7" s="70">
        <v>30101</v>
      </c>
      <c r="B7" s="61" t="s">
        <v>121</v>
      </c>
      <c r="C7" s="98">
        <f t="shared" ref="C7:C33" si="0">SUM(D7:E7)</f>
        <v>133.14</v>
      </c>
      <c r="D7" s="98">
        <v>133.14</v>
      </c>
      <c r="E7" s="98"/>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row>
    <row r="8" ht="35.1" customHeight="1" spans="1:243">
      <c r="A8" s="70">
        <v>30102</v>
      </c>
      <c r="B8" s="61" t="s">
        <v>122</v>
      </c>
      <c r="C8" s="98">
        <f t="shared" si="0"/>
        <v>358.789006</v>
      </c>
      <c r="D8" s="98">
        <v>358.789006</v>
      </c>
      <c r="E8" s="98"/>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row>
    <row r="9" ht="35.1" customHeight="1" spans="1:243">
      <c r="A9" s="70">
        <v>30103</v>
      </c>
      <c r="B9" s="61" t="s">
        <v>123</v>
      </c>
      <c r="C9" s="98">
        <f t="shared" si="0"/>
        <v>13.4</v>
      </c>
      <c r="D9" s="98">
        <v>13.4</v>
      </c>
      <c r="E9" s="98"/>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row>
    <row r="10" ht="35.1" customHeight="1" spans="1:243">
      <c r="A10" s="70">
        <v>30108</v>
      </c>
      <c r="B10" s="70" t="s">
        <v>124</v>
      </c>
      <c r="C10" s="98">
        <f t="shared" si="0"/>
        <v>49.828032</v>
      </c>
      <c r="D10" s="98">
        <v>49.828032</v>
      </c>
      <c r="E10" s="98"/>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row>
    <row r="11" ht="35.1" customHeight="1" spans="1:243">
      <c r="A11" s="70">
        <v>30109</v>
      </c>
      <c r="B11" s="70" t="s">
        <v>125</v>
      </c>
      <c r="C11" s="98">
        <f t="shared" si="0"/>
        <v>24.914016</v>
      </c>
      <c r="D11" s="98">
        <v>24.914016</v>
      </c>
      <c r="E11" s="98"/>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row>
    <row r="12" ht="35.1" customHeight="1" spans="1:243">
      <c r="A12" s="70">
        <v>30110</v>
      </c>
      <c r="B12" s="70" t="s">
        <v>126</v>
      </c>
      <c r="C12" s="98">
        <f t="shared" si="0"/>
        <v>28.028268</v>
      </c>
      <c r="D12" s="98">
        <v>28.028268</v>
      </c>
      <c r="E12" s="98"/>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row>
    <row r="13" ht="35.1" customHeight="1" spans="1:243">
      <c r="A13" s="70" t="s">
        <v>127</v>
      </c>
      <c r="B13" s="61" t="s">
        <v>128</v>
      </c>
      <c r="C13" s="98">
        <f t="shared" si="0"/>
        <v>6.221772</v>
      </c>
      <c r="D13" s="98">
        <v>6.221772</v>
      </c>
      <c r="E13" s="98"/>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row>
    <row r="14" ht="35.1" customHeight="1" spans="1:243">
      <c r="A14" s="70" t="s">
        <v>129</v>
      </c>
      <c r="B14" s="61" t="s">
        <v>130</v>
      </c>
      <c r="C14" s="98">
        <f t="shared" si="0"/>
        <v>140.1888</v>
      </c>
      <c r="D14" s="98">
        <v>140.1888</v>
      </c>
      <c r="E14" s="98"/>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row>
    <row r="15" ht="35.1" customHeight="1" spans="1:243">
      <c r="A15" s="70">
        <v>302</v>
      </c>
      <c r="B15" s="61" t="s">
        <v>131</v>
      </c>
      <c r="C15" s="98">
        <f t="shared" si="0"/>
        <v>18.2</v>
      </c>
      <c r="D15" s="98"/>
      <c r="E15" s="99">
        <f>SUM(E16:E31)</f>
        <v>18.2</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row>
    <row r="16" ht="35.1" customHeight="1" spans="1:243">
      <c r="A16" s="70">
        <v>30201</v>
      </c>
      <c r="B16" s="61" t="s">
        <v>132</v>
      </c>
      <c r="C16" s="98">
        <f t="shared" si="0"/>
        <v>6.7333</v>
      </c>
      <c r="D16" s="98"/>
      <c r="E16" s="98">
        <v>6.7333</v>
      </c>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row>
    <row r="17" ht="35.1" customHeight="1" spans="1:243">
      <c r="A17" s="70">
        <v>30202</v>
      </c>
      <c r="B17" s="61" t="s">
        <v>133</v>
      </c>
      <c r="C17" s="98">
        <f t="shared" si="0"/>
        <v>0.2247</v>
      </c>
      <c r="D17" s="98"/>
      <c r="E17" s="98">
        <v>0.2247</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row>
    <row r="18" ht="35.1" customHeight="1" spans="1:243">
      <c r="A18" s="70" t="s">
        <v>134</v>
      </c>
      <c r="B18" s="61" t="s">
        <v>135</v>
      </c>
      <c r="C18" s="98">
        <f t="shared" si="0"/>
        <v>0.2429</v>
      </c>
      <c r="D18" s="98"/>
      <c r="E18" s="98">
        <v>0.2429</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row>
    <row r="19" ht="35.1" customHeight="1" spans="1:243">
      <c r="A19" s="70">
        <v>30204</v>
      </c>
      <c r="B19" s="61" t="s">
        <v>136</v>
      </c>
      <c r="C19" s="98">
        <f t="shared" si="0"/>
        <v>0.01225</v>
      </c>
      <c r="D19" s="98"/>
      <c r="E19" s="98">
        <v>0.01225</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row>
    <row r="20" ht="35.1" customHeight="1" spans="1:243">
      <c r="A20" s="70">
        <v>30205</v>
      </c>
      <c r="B20" s="61" t="s">
        <v>137</v>
      </c>
      <c r="C20" s="98">
        <f t="shared" si="0"/>
        <v>0.1393</v>
      </c>
      <c r="D20" s="98"/>
      <c r="E20" s="98">
        <v>0.1393</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row>
    <row r="21" ht="35.1" customHeight="1" spans="1:243">
      <c r="A21" s="70">
        <v>30207</v>
      </c>
      <c r="B21" s="61" t="s">
        <v>138</v>
      </c>
      <c r="C21" s="98">
        <f t="shared" si="0"/>
        <v>1.5239</v>
      </c>
      <c r="D21" s="98"/>
      <c r="E21" s="98">
        <v>1.5239</v>
      </c>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row>
    <row r="22" ht="35.1" customHeight="1" spans="1:243">
      <c r="A22" s="70" t="s">
        <v>139</v>
      </c>
      <c r="B22" s="61" t="s">
        <v>140</v>
      </c>
      <c r="C22" s="98">
        <f t="shared" si="0"/>
        <v>8.0598</v>
      </c>
      <c r="D22" s="98"/>
      <c r="E22" s="98">
        <v>8.0598</v>
      </c>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row>
    <row r="23" ht="35.1" customHeight="1" spans="1:243">
      <c r="A23" s="70" t="s">
        <v>141</v>
      </c>
      <c r="B23" s="61" t="s">
        <v>142</v>
      </c>
      <c r="C23" s="98">
        <f t="shared" si="0"/>
        <v>0.0728</v>
      </c>
      <c r="D23" s="98"/>
      <c r="E23" s="98">
        <v>0.0728</v>
      </c>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row>
    <row r="24" ht="35.1" customHeight="1" spans="1:243">
      <c r="A24" s="70" t="s">
        <v>143</v>
      </c>
      <c r="B24" s="61" t="s">
        <v>144</v>
      </c>
      <c r="C24" s="98">
        <f t="shared" si="0"/>
        <v>0.0546</v>
      </c>
      <c r="D24" s="98"/>
      <c r="E24" s="98">
        <v>0.0546</v>
      </c>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row>
    <row r="25" ht="35.1" customHeight="1" spans="1:243">
      <c r="A25" s="70" t="s">
        <v>145</v>
      </c>
      <c r="B25" s="61" t="s">
        <v>146</v>
      </c>
      <c r="C25" s="98">
        <f t="shared" si="0"/>
        <v>0.2492</v>
      </c>
      <c r="D25" s="98"/>
      <c r="E25" s="98">
        <v>0.2492</v>
      </c>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row>
    <row r="26" ht="35.1" customHeight="1" spans="1:243">
      <c r="A26" s="70" t="s">
        <v>147</v>
      </c>
      <c r="B26" s="61" t="s">
        <v>148</v>
      </c>
      <c r="C26" s="98">
        <f t="shared" si="0"/>
        <v>0.2247</v>
      </c>
      <c r="D26" s="98"/>
      <c r="E26" s="98">
        <v>0.2247</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row>
    <row r="27" ht="35.1" customHeight="1" spans="1:243">
      <c r="A27" s="70" t="s">
        <v>149</v>
      </c>
      <c r="B27" s="61" t="s">
        <v>150</v>
      </c>
      <c r="C27" s="98">
        <f t="shared" si="0"/>
        <v>0.07</v>
      </c>
      <c r="D27" s="98"/>
      <c r="E27" s="98">
        <v>0.07</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row>
    <row r="28" ht="35.1" customHeight="1" spans="1:243">
      <c r="A28" s="70" t="s">
        <v>151</v>
      </c>
      <c r="B28" s="61" t="s">
        <v>152</v>
      </c>
      <c r="C28" s="98">
        <f t="shared" si="0"/>
        <v>0.02135</v>
      </c>
      <c r="D28" s="98"/>
      <c r="E28" s="98">
        <v>0.02135</v>
      </c>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row>
    <row r="29" ht="35.1" customHeight="1" spans="1:243">
      <c r="A29" s="70" t="s">
        <v>153</v>
      </c>
      <c r="B29" s="61" t="s">
        <v>154</v>
      </c>
      <c r="C29" s="98">
        <f t="shared" si="0"/>
        <v>0.3703</v>
      </c>
      <c r="D29" s="98"/>
      <c r="E29" s="98">
        <v>0.3703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row>
    <row r="30" ht="35.1" customHeight="1" spans="1:243">
      <c r="A30" s="70" t="s">
        <v>155</v>
      </c>
      <c r="B30" s="61" t="s">
        <v>156</v>
      </c>
      <c r="C30" s="98">
        <f t="shared" si="0"/>
        <v>0.0672</v>
      </c>
      <c r="D30" s="98"/>
      <c r="E30" s="98">
        <v>0.0672</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row>
    <row r="31" ht="35.1" customHeight="1" spans="1:243">
      <c r="A31" s="70" t="s">
        <v>157</v>
      </c>
      <c r="B31" s="61" t="s">
        <v>158</v>
      </c>
      <c r="C31" s="98">
        <f t="shared" si="0"/>
        <v>0.1337</v>
      </c>
      <c r="D31" s="98"/>
      <c r="E31" s="98">
        <v>0.1337</v>
      </c>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row>
    <row r="32" ht="35.1" hidden="1" customHeight="1" spans="1:243">
      <c r="A32" s="70">
        <v>310</v>
      </c>
      <c r="B32" s="61" t="s">
        <v>159</v>
      </c>
      <c r="C32" s="98">
        <f t="shared" si="0"/>
        <v>0</v>
      </c>
      <c r="D32" s="98"/>
      <c r="E32" s="98">
        <f>E33</f>
        <v>0</v>
      </c>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row>
    <row r="33" ht="35.1" hidden="1" customHeight="1" spans="1:243">
      <c r="A33" s="70">
        <v>31002</v>
      </c>
      <c r="B33" s="61" t="s">
        <v>160</v>
      </c>
      <c r="C33" s="98">
        <f t="shared" si="0"/>
        <v>0</v>
      </c>
      <c r="D33" s="98"/>
      <c r="E33" s="98">
        <v>0</v>
      </c>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row>
    <row r="34" ht="35.1" customHeight="1" spans="1:243">
      <c r="A34" s="70"/>
      <c r="B34" s="56" t="s">
        <v>69</v>
      </c>
      <c r="C34" s="98">
        <f>C6+C15+C32</f>
        <v>772.709894</v>
      </c>
      <c r="D34" s="98">
        <f>D6+D15+D32</f>
        <v>754.509894</v>
      </c>
      <c r="E34" s="98">
        <f>E6+E15+E32</f>
        <v>18.2</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row>
    <row r="35" ht="35.1" customHeight="1" spans="1:243">
      <c r="A35" s="71" t="s">
        <v>161</v>
      </c>
      <c r="B35" s="71"/>
      <c r="C35" s="100"/>
      <c r="D35" s="101"/>
      <c r="E35" s="100"/>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row>
  </sheetData>
  <mergeCells count="4">
    <mergeCell ref="A2:E2"/>
    <mergeCell ref="A3:C3"/>
    <mergeCell ref="A4:B4"/>
    <mergeCell ref="C4:E4"/>
  </mergeCells>
  <printOptions horizontalCentered="1"/>
  <pageMargins left="0.826771615997074" right="0.826771615997074" top="1.18110236220472" bottom="0.590551181102362" header="0.511811004848931" footer="0.511811004848931"/>
  <pageSetup paperSize="9" scale="56"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9"/>
  <sheetViews>
    <sheetView showGridLines="0" showZeros="0" view="pageBreakPreview" zoomScaleNormal="115" workbookViewId="0">
      <selection activeCell="C9" sqref="C9:E11"/>
    </sheetView>
  </sheetViews>
  <sheetFormatPr defaultColWidth="9.16666666666667" defaultRowHeight="27.75" customHeight="1"/>
  <cols>
    <col min="1" max="1" width="18.8333333333333" style="52" customWidth="1"/>
    <col min="2" max="2" width="34.1666666666667" style="52" customWidth="1"/>
    <col min="3" max="5" width="19.3333333333333" style="52" customWidth="1"/>
    <col min="6" max="243" width="7.66666666666667" style="52" customWidth="1"/>
  </cols>
  <sheetData>
    <row r="1" customHeight="1" spans="1:2">
      <c r="A1" s="53" t="s">
        <v>162</v>
      </c>
      <c r="B1" s="53"/>
    </row>
    <row r="2" s="49" customFormat="1" ht="34.5" customHeight="1" spans="1:5">
      <c r="A2" s="54" t="s">
        <v>163</v>
      </c>
      <c r="B2" s="54"/>
      <c r="C2" s="54"/>
      <c r="D2" s="54"/>
      <c r="E2" s="54"/>
    </row>
    <row r="3" s="50" customFormat="1" ht="30.75" customHeight="1" spans="1:5">
      <c r="A3" s="55" t="s">
        <v>2</v>
      </c>
      <c r="E3" s="50" t="s">
        <v>3</v>
      </c>
    </row>
    <row r="4" s="51" customFormat="1" ht="40.15" customHeight="1" spans="1:243">
      <c r="A4" s="56" t="s">
        <v>67</v>
      </c>
      <c r="B4" s="56" t="s">
        <v>68</v>
      </c>
      <c r="C4" s="57" t="s">
        <v>164</v>
      </c>
      <c r="D4" s="57"/>
      <c r="E4" s="5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row>
    <row r="5" s="51" customFormat="1" ht="40.15" customHeight="1" spans="1:243">
      <c r="A5" s="59"/>
      <c r="B5" s="59"/>
      <c r="C5" s="56" t="s">
        <v>112</v>
      </c>
      <c r="D5" s="56" t="s">
        <v>70</v>
      </c>
      <c r="E5" s="56" t="s">
        <v>71</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row>
    <row r="6" s="51" customFormat="1" ht="40.15" customHeight="1" spans="1:243">
      <c r="A6" s="89">
        <v>229</v>
      </c>
      <c r="B6" s="59" t="s">
        <v>92</v>
      </c>
      <c r="C6" s="90">
        <f t="shared" ref="C6:C8" si="0">D6+E6</f>
        <v>3576.8943</v>
      </c>
      <c r="D6" s="56"/>
      <c r="E6" s="56">
        <f>E7</f>
        <v>3576.8943</v>
      </c>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row>
    <row r="7" s="51" customFormat="1" ht="40.15" customHeight="1" spans="1:243">
      <c r="A7" s="152" t="s">
        <v>95</v>
      </c>
      <c r="B7" s="59" t="s">
        <v>96</v>
      </c>
      <c r="C7" s="90">
        <f t="shared" si="0"/>
        <v>3576.8943</v>
      </c>
      <c r="D7" s="56"/>
      <c r="E7" s="91">
        <f>E8</f>
        <v>3576.8943</v>
      </c>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row>
    <row r="8" ht="39.95" customHeight="1" spans="1:5">
      <c r="A8" s="151" t="s">
        <v>79</v>
      </c>
      <c r="B8" s="56" t="s">
        <v>97</v>
      </c>
      <c r="C8" s="90">
        <f t="shared" si="0"/>
        <v>3576.8943</v>
      </c>
      <c r="D8" s="92"/>
      <c r="E8" s="92">
        <v>3576.8943</v>
      </c>
    </row>
    <row r="9" ht="39.95" customHeight="1" spans="1:5">
      <c r="A9" s="70">
        <v>232</v>
      </c>
      <c r="B9" s="56" t="s">
        <v>98</v>
      </c>
      <c r="C9" s="90">
        <f t="shared" ref="C9:C18" si="1">D9+E9</f>
        <v>239.41197</v>
      </c>
      <c r="D9" s="92"/>
      <c r="E9" s="92">
        <f>E10</f>
        <v>239.41197</v>
      </c>
    </row>
    <row r="10" ht="39.95" customHeight="1" spans="1:5">
      <c r="A10" s="152" t="s">
        <v>95</v>
      </c>
      <c r="B10" s="56" t="s">
        <v>99</v>
      </c>
      <c r="C10" s="90">
        <f t="shared" si="1"/>
        <v>239.41197</v>
      </c>
      <c r="D10" s="92"/>
      <c r="E10" s="92">
        <f>E11</f>
        <v>239.41197</v>
      </c>
    </row>
    <row r="11" ht="45.75" customHeight="1" spans="1:5">
      <c r="A11" s="56">
        <v>98</v>
      </c>
      <c r="B11" s="69" t="s">
        <v>100</v>
      </c>
      <c r="C11" s="90">
        <f t="shared" si="1"/>
        <v>239.41197</v>
      </c>
      <c r="D11" s="92"/>
      <c r="E11" s="92">
        <v>239.41197</v>
      </c>
    </row>
    <row r="12" ht="35.1" customHeight="1" spans="1:5">
      <c r="A12" s="69"/>
      <c r="B12" s="69"/>
      <c r="C12" s="90">
        <f t="shared" si="1"/>
        <v>0</v>
      </c>
      <c r="D12" s="63"/>
      <c r="E12" s="63"/>
    </row>
    <row r="13" ht="35.1" customHeight="1" spans="1:5">
      <c r="A13" s="70"/>
      <c r="B13" s="70"/>
      <c r="C13" s="90">
        <f t="shared" si="1"/>
        <v>0</v>
      </c>
      <c r="D13" s="63"/>
      <c r="E13" s="63"/>
    </row>
    <row r="14" ht="35.1" customHeight="1" spans="1:5">
      <c r="A14" s="65"/>
      <c r="B14" s="65"/>
      <c r="C14" s="90">
        <f t="shared" si="1"/>
        <v>0</v>
      </c>
      <c r="D14" s="63"/>
      <c r="E14" s="63"/>
    </row>
    <row r="15" ht="35.1" customHeight="1" spans="1:5">
      <c r="A15" s="67"/>
      <c r="B15" s="67"/>
      <c r="C15" s="90">
        <f t="shared" si="1"/>
        <v>0</v>
      </c>
      <c r="D15" s="63"/>
      <c r="E15" s="63"/>
    </row>
    <row r="16" ht="35.1" customHeight="1" spans="1:5">
      <c r="A16" s="69"/>
      <c r="B16" s="69"/>
      <c r="C16" s="90">
        <f t="shared" si="1"/>
        <v>0</v>
      </c>
      <c r="D16" s="63"/>
      <c r="E16" s="63"/>
    </row>
    <row r="17" ht="35.1" customHeight="1" spans="1:5">
      <c r="A17" s="69"/>
      <c r="B17" s="69"/>
      <c r="C17" s="90">
        <f t="shared" si="1"/>
        <v>0</v>
      </c>
      <c r="D17" s="63"/>
      <c r="E17" s="63"/>
    </row>
    <row r="18" ht="35.1" customHeight="1" spans="1:5">
      <c r="A18" s="69"/>
      <c r="B18" s="69" t="s">
        <v>165</v>
      </c>
      <c r="C18" s="90">
        <f t="shared" si="1"/>
        <v>3816.30627</v>
      </c>
      <c r="D18" s="62">
        <f t="shared" ref="D18" si="2">SUM(D8:D17)</f>
        <v>0</v>
      </c>
      <c r="E18" s="62">
        <f>E6+E9</f>
        <v>3816.30627</v>
      </c>
    </row>
    <row r="19" customHeight="1" spans="1:2">
      <c r="A19" s="71" t="s">
        <v>101</v>
      </c>
      <c r="B19" s="71"/>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topLeftCell="A4" workbookViewId="0">
      <selection activeCell="A7" sqref="A7:F7"/>
    </sheetView>
  </sheetViews>
  <sheetFormatPr defaultColWidth="12" defaultRowHeight="14.25" outlineLevelRow="7" outlineLevelCol="7"/>
  <cols>
    <col min="1" max="1" width="21.6666666666667" style="82" customWidth="1"/>
    <col min="2" max="6" width="18" style="82" customWidth="1"/>
    <col min="7" max="16384" width="12" style="82"/>
  </cols>
  <sheetData>
    <row r="1" ht="44.25" customHeight="1" spans="1:6">
      <c r="A1" s="53" t="s">
        <v>166</v>
      </c>
      <c r="B1" s="83"/>
      <c r="C1" s="83"/>
      <c r="D1" s="83"/>
      <c r="E1" s="83"/>
      <c r="F1" s="83"/>
    </row>
    <row r="2" ht="42" customHeight="1" spans="1:6">
      <c r="A2" s="37" t="s">
        <v>167</v>
      </c>
      <c r="B2" s="37"/>
      <c r="C2" s="37"/>
      <c r="D2" s="37"/>
      <c r="E2" s="37"/>
      <c r="F2" s="37"/>
    </row>
    <row r="3" ht="24" customHeight="1" spans="1:6">
      <c r="A3" s="37"/>
      <c r="B3" s="37"/>
      <c r="C3" s="37"/>
      <c r="D3" s="37"/>
      <c r="E3" s="37"/>
      <c r="F3" s="37"/>
    </row>
    <row r="4" ht="24" customHeight="1" spans="1:6">
      <c r="A4" s="84" t="s">
        <v>2</v>
      </c>
      <c r="B4" s="84"/>
      <c r="C4" s="84"/>
      <c r="D4" s="84"/>
      <c r="E4" s="84"/>
      <c r="F4" s="38" t="s">
        <v>3</v>
      </c>
    </row>
    <row r="5" ht="64.5" customHeight="1" spans="1:6">
      <c r="A5" s="85" t="s">
        <v>168</v>
      </c>
      <c r="B5" s="85" t="s">
        <v>169</v>
      </c>
      <c r="C5" s="86" t="s">
        <v>170</v>
      </c>
      <c r="D5" s="86"/>
      <c r="E5" s="86"/>
      <c r="F5" s="86" t="s">
        <v>171</v>
      </c>
    </row>
    <row r="6" ht="64.5" customHeight="1" spans="1:8">
      <c r="A6" s="85"/>
      <c r="B6" s="85"/>
      <c r="C6" s="86" t="s">
        <v>172</v>
      </c>
      <c r="D6" s="85" t="s">
        <v>173</v>
      </c>
      <c r="E6" s="85" t="s">
        <v>174</v>
      </c>
      <c r="F6" s="86"/>
      <c r="H6" s="87"/>
    </row>
    <row r="7" ht="64.5" customHeight="1" spans="1:6">
      <c r="A7" s="86">
        <v>0</v>
      </c>
      <c r="B7" s="86">
        <v>0</v>
      </c>
      <c r="C7" s="86">
        <v>0</v>
      </c>
      <c r="D7" s="86">
        <v>0</v>
      </c>
      <c r="E7" s="86">
        <v>0</v>
      </c>
      <c r="F7" s="86">
        <v>0</v>
      </c>
    </row>
    <row r="8" ht="51" customHeight="1" spans="1:6">
      <c r="A8" s="88"/>
      <c r="B8" s="84"/>
      <c r="C8" s="84"/>
      <c r="D8" s="84"/>
      <c r="E8" s="84"/>
      <c r="F8" s="84"/>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view="pageBreakPreview" zoomScale="110" zoomScaleNormal="100" topLeftCell="C1" workbookViewId="0">
      <pane ySplit="4" topLeftCell="A11" activePane="bottomLeft" state="frozen"/>
      <selection/>
      <selection pane="bottomLeft" activeCell="E12" sqref="E12"/>
    </sheetView>
  </sheetViews>
  <sheetFormatPr defaultColWidth="12" defaultRowHeight="14.25" outlineLevelCol="5"/>
  <cols>
    <col min="1" max="1" width="12" style="72"/>
    <col min="2" max="2" width="12.1666666666667" style="72" customWidth="1"/>
    <col min="3" max="3" width="13.1666666666667" style="72" customWidth="1"/>
    <col min="4" max="4" width="40.3333333333333" style="72" customWidth="1"/>
    <col min="5" max="5" width="24.6666666666667" style="72" customWidth="1"/>
    <col min="6" max="6" width="71.8333333333333" style="72" customWidth="1"/>
    <col min="7" max="16384" width="12" style="72"/>
  </cols>
  <sheetData>
    <row r="1" ht="20.25" spans="1:6">
      <c r="A1" s="7" t="s">
        <v>175</v>
      </c>
      <c r="B1" s="7"/>
      <c r="C1" s="1"/>
      <c r="D1" s="1"/>
      <c r="E1" s="1"/>
      <c r="F1" s="1"/>
    </row>
    <row r="2" ht="27" spans="1:6">
      <c r="A2" s="2" t="s">
        <v>176</v>
      </c>
      <c r="B2" s="2"/>
      <c r="C2" s="2"/>
      <c r="D2" s="2"/>
      <c r="E2" s="2"/>
      <c r="F2" s="2"/>
    </row>
    <row r="3" ht="29.1" customHeight="1" spans="1:6">
      <c r="A3" s="9" t="s">
        <v>2</v>
      </c>
      <c r="B3" s="3"/>
      <c r="C3" s="3"/>
      <c r="D3" s="3"/>
      <c r="E3" s="3" t="s">
        <v>3</v>
      </c>
      <c r="F3" s="3"/>
    </row>
    <row r="4" ht="39" customHeight="1" spans="1:6">
      <c r="A4" s="11" t="s">
        <v>177</v>
      </c>
      <c r="B4" s="11" t="s">
        <v>178</v>
      </c>
      <c r="C4" s="12" t="s">
        <v>179</v>
      </c>
      <c r="D4" s="12" t="s">
        <v>180</v>
      </c>
      <c r="E4" s="12" t="s">
        <v>181</v>
      </c>
      <c r="F4" s="12" t="s">
        <v>182</v>
      </c>
    </row>
    <row r="5" ht="69" customHeight="1" spans="1:6">
      <c r="A5" s="73" t="s">
        <v>183</v>
      </c>
      <c r="B5" s="73" t="s">
        <v>184</v>
      </c>
      <c r="C5" s="74" t="s">
        <v>185</v>
      </c>
      <c r="D5" s="74" t="s">
        <v>186</v>
      </c>
      <c r="E5" s="32">
        <v>185</v>
      </c>
      <c r="F5" s="75" t="s">
        <v>187</v>
      </c>
    </row>
    <row r="6" ht="57.95" customHeight="1" spans="1:6">
      <c r="A6" s="73" t="s">
        <v>183</v>
      </c>
      <c r="B6" s="73" t="s">
        <v>184</v>
      </c>
      <c r="C6" s="74" t="s">
        <v>188</v>
      </c>
      <c r="D6" s="74" t="s">
        <v>189</v>
      </c>
      <c r="E6" s="32">
        <v>4.8727</v>
      </c>
      <c r="F6" s="75" t="s">
        <v>190</v>
      </c>
    </row>
    <row r="7" ht="61.5" customHeight="1" spans="1:6">
      <c r="A7" s="73" t="s">
        <v>183</v>
      </c>
      <c r="B7" s="73" t="s">
        <v>184</v>
      </c>
      <c r="C7" s="74" t="s">
        <v>185</v>
      </c>
      <c r="D7" s="76" t="s">
        <v>191</v>
      </c>
      <c r="E7" s="32">
        <v>184.455</v>
      </c>
      <c r="F7" s="75" t="s">
        <v>192</v>
      </c>
    </row>
    <row r="8" ht="35.1" customHeight="1" spans="1:6">
      <c r="A8" s="73" t="s">
        <v>183</v>
      </c>
      <c r="B8" s="73" t="s">
        <v>184</v>
      </c>
      <c r="C8" s="74" t="s">
        <v>193</v>
      </c>
      <c r="D8" s="76" t="s">
        <v>194</v>
      </c>
      <c r="E8" s="77">
        <f>260.595848*0.77</f>
        <v>200.65880296</v>
      </c>
      <c r="F8" s="75" t="s">
        <v>195</v>
      </c>
    </row>
    <row r="9" ht="207" customHeight="1" spans="1:6">
      <c r="A9" s="73" t="s">
        <v>183</v>
      </c>
      <c r="B9" s="73" t="s">
        <v>184</v>
      </c>
      <c r="C9" s="74" t="s">
        <v>196</v>
      </c>
      <c r="D9" s="28" t="s">
        <v>197</v>
      </c>
      <c r="E9" s="32">
        <v>2580.72576</v>
      </c>
      <c r="F9" s="75" t="s">
        <v>198</v>
      </c>
    </row>
    <row r="10" ht="66" customHeight="1" spans="1:6">
      <c r="A10" s="73" t="s">
        <v>183</v>
      </c>
      <c r="B10" s="73" t="s">
        <v>184</v>
      </c>
      <c r="C10" s="74" t="s">
        <v>193</v>
      </c>
      <c r="D10" s="28" t="s">
        <v>199</v>
      </c>
      <c r="E10" s="32">
        <v>10.09326</v>
      </c>
      <c r="F10" s="75" t="s">
        <v>200</v>
      </c>
    </row>
    <row r="11" ht="41.25" customHeight="1" spans="1:6">
      <c r="A11" s="73" t="s">
        <v>201</v>
      </c>
      <c r="B11" s="73" t="s">
        <v>184</v>
      </c>
      <c r="C11" s="74" t="s">
        <v>185</v>
      </c>
      <c r="D11" s="28" t="s">
        <v>202</v>
      </c>
      <c r="E11" s="78">
        <v>73.6</v>
      </c>
      <c r="F11" s="75" t="s">
        <v>203</v>
      </c>
    </row>
    <row r="12" ht="42" customHeight="1" spans="1:6">
      <c r="A12" s="73" t="s">
        <v>204</v>
      </c>
      <c r="B12" s="73" t="s">
        <v>184</v>
      </c>
      <c r="C12" s="74" t="s">
        <v>185</v>
      </c>
      <c r="D12" s="28" t="s">
        <v>205</v>
      </c>
      <c r="E12" s="78">
        <v>187.47</v>
      </c>
      <c r="F12" s="75" t="s">
        <v>206</v>
      </c>
    </row>
    <row r="13" ht="35.1" customHeight="1" spans="1:6">
      <c r="A13" s="79"/>
      <c r="B13" s="12"/>
      <c r="C13" s="27"/>
      <c r="D13" s="28" t="s">
        <v>50</v>
      </c>
      <c r="E13" s="80">
        <f>SUM(E5:E12)</f>
        <v>3426.87552296</v>
      </c>
      <c r="F13" s="81"/>
    </row>
  </sheetData>
  <mergeCells count="1">
    <mergeCell ref="A2:F2"/>
  </mergeCells>
  <pageMargins left="0.75" right="0.75" top="1" bottom="1" header="0.5" footer="0.5"/>
  <pageSetup paperSize="9" scale="6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4" workbookViewId="0">
      <selection activeCell="A8" sqref="$A6:$XFD8"/>
    </sheetView>
  </sheetViews>
  <sheetFormatPr defaultColWidth="9.16666666666667" defaultRowHeight="27.75" customHeight="1"/>
  <cols>
    <col min="1" max="1" width="18.8333333333333" style="52" customWidth="1"/>
    <col min="2" max="2" width="31.1666666666667" style="52" customWidth="1"/>
    <col min="3" max="5" width="19.3333333333333" style="52" customWidth="1"/>
    <col min="6" max="243" width="7.66666666666667" style="52" customWidth="1"/>
  </cols>
  <sheetData>
    <row r="1" customHeight="1" spans="1:2">
      <c r="A1" s="53" t="s">
        <v>207</v>
      </c>
      <c r="B1" s="53"/>
    </row>
    <row r="2" s="49" customFormat="1" ht="34.5" customHeight="1" spans="1:5">
      <c r="A2" s="54" t="s">
        <v>208</v>
      </c>
      <c r="B2" s="54"/>
      <c r="C2" s="54"/>
      <c r="D2" s="54"/>
      <c r="E2" s="54"/>
    </row>
    <row r="3" s="50" customFormat="1" ht="30.75" customHeight="1" spans="1:5">
      <c r="A3" s="55" t="s">
        <v>2</v>
      </c>
      <c r="E3" s="50" t="s">
        <v>3</v>
      </c>
    </row>
    <row r="4" s="51" customFormat="1" ht="40.15" customHeight="1" spans="1:243">
      <c r="A4" s="56" t="s">
        <v>67</v>
      </c>
      <c r="B4" s="56" t="s">
        <v>68</v>
      </c>
      <c r="C4" s="57" t="s">
        <v>209</v>
      </c>
      <c r="D4" s="57"/>
      <c r="E4" s="5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row>
    <row r="5" s="51" customFormat="1" ht="40.15" customHeight="1" spans="1:243">
      <c r="A5" s="59"/>
      <c r="B5" s="59"/>
      <c r="C5" s="56" t="s">
        <v>112</v>
      </c>
      <c r="D5" s="56" t="s">
        <v>70</v>
      </c>
      <c r="E5" s="56" t="s">
        <v>71</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row>
    <row r="6" ht="33" customHeight="1" spans="1:5">
      <c r="A6" s="60"/>
      <c r="B6" s="61"/>
      <c r="C6" s="62"/>
      <c r="D6" s="63"/>
      <c r="E6" s="63"/>
    </row>
    <row r="7" ht="50.25" customHeight="1" spans="1:5">
      <c r="A7" s="64"/>
      <c r="B7" s="65"/>
      <c r="C7" s="62"/>
      <c r="D7" s="63"/>
      <c r="E7" s="63"/>
    </row>
    <row r="8" ht="57.75" customHeight="1" spans="1:5">
      <c r="A8" s="66"/>
      <c r="B8" s="67"/>
      <c r="C8" s="62"/>
      <c r="D8" s="42"/>
      <c r="E8" s="42"/>
    </row>
    <row r="9" ht="35.1" customHeight="1" spans="1:5">
      <c r="A9" s="68"/>
      <c r="B9" s="69"/>
      <c r="C9" s="62"/>
      <c r="D9" s="63"/>
      <c r="E9" s="63"/>
    </row>
    <row r="10" ht="35.1" customHeight="1" spans="1:5">
      <c r="A10" s="60"/>
      <c r="B10" s="70"/>
      <c r="C10" s="62"/>
      <c r="D10" s="63"/>
      <c r="E10" s="63"/>
    </row>
    <row r="11" ht="35.1" customHeight="1" spans="1:5">
      <c r="A11" s="64"/>
      <c r="B11" s="65"/>
      <c r="C11" s="62"/>
      <c r="D11" s="63"/>
      <c r="E11" s="63"/>
    </row>
    <row r="12" ht="35.1" customHeight="1" spans="1:5">
      <c r="A12" s="66"/>
      <c r="B12" s="67"/>
      <c r="C12" s="62"/>
      <c r="D12" s="63"/>
      <c r="E12" s="63"/>
    </row>
    <row r="13" ht="35.1" customHeight="1" spans="1:5">
      <c r="A13" s="68"/>
      <c r="B13" s="69"/>
      <c r="C13" s="62"/>
      <c r="D13" s="63"/>
      <c r="E13" s="63"/>
    </row>
    <row r="14" ht="35.1" customHeight="1" spans="1:5">
      <c r="A14" s="68"/>
      <c r="B14" s="69"/>
      <c r="C14" s="62"/>
      <c r="D14" s="63"/>
      <c r="E14" s="63"/>
    </row>
    <row r="15" ht="35.1" customHeight="1" spans="1:5">
      <c r="A15" s="68"/>
      <c r="B15" s="69" t="s">
        <v>165</v>
      </c>
      <c r="C15" s="62"/>
      <c r="D15" s="63"/>
      <c r="E15" s="63"/>
    </row>
    <row r="16" customHeight="1" spans="1:2">
      <c r="A16" s="71" t="s">
        <v>101</v>
      </c>
      <c r="B16" s="71"/>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view="pageBreakPreview" zoomScale="70" zoomScaleNormal="70" workbookViewId="0">
      <selection activeCell="F11" sqref="F11"/>
    </sheetView>
  </sheetViews>
  <sheetFormatPr defaultColWidth="17" defaultRowHeight="11.25"/>
  <cols>
    <col min="1" max="1" width="17" style="35"/>
    <col min="2" max="2" width="57.5" style="35" customWidth="1"/>
    <col min="3" max="3" width="29.6666666666667" style="35" customWidth="1"/>
    <col min="4" max="12" width="17.8333333333333" style="35" customWidth="1"/>
    <col min="13" max="16384" width="17" style="35"/>
  </cols>
  <sheetData>
    <row r="1" ht="20.25" spans="1:12">
      <c r="A1" s="36" t="s">
        <v>210</v>
      </c>
      <c r="B1" s="36"/>
      <c r="C1" s="36"/>
      <c r="D1" s="36"/>
      <c r="E1" s="36"/>
      <c r="F1" s="36"/>
      <c r="G1" s="36"/>
      <c r="H1" s="36"/>
      <c r="I1" s="36"/>
      <c r="J1" s="36"/>
      <c r="K1" s="36"/>
      <c r="L1" s="36"/>
    </row>
    <row r="2" ht="25.5" spans="2:12">
      <c r="B2" s="37" t="s">
        <v>211</v>
      </c>
      <c r="C2" s="37"/>
      <c r="D2" s="37"/>
      <c r="E2" s="37"/>
      <c r="F2" s="37"/>
      <c r="G2" s="37"/>
      <c r="H2" s="37"/>
      <c r="I2" s="37"/>
      <c r="J2" s="37"/>
      <c r="K2" s="37"/>
      <c r="L2" s="37"/>
    </row>
    <row r="3" ht="19.5" spans="1:12">
      <c r="A3" s="34" t="s">
        <v>2</v>
      </c>
      <c r="C3" s="38"/>
      <c r="D3" s="38"/>
      <c r="E3" s="38"/>
      <c r="F3" s="38"/>
      <c r="G3" s="38"/>
      <c r="H3" s="38"/>
      <c r="I3" s="38"/>
      <c r="J3" s="38"/>
      <c r="K3" s="38" t="s">
        <v>3</v>
      </c>
      <c r="L3" s="38"/>
    </row>
    <row r="4" s="34" customFormat="1" ht="14.25" spans="1:12">
      <c r="A4" s="39" t="s">
        <v>212</v>
      </c>
      <c r="B4" s="39" t="s">
        <v>213</v>
      </c>
      <c r="C4" s="39" t="s">
        <v>214</v>
      </c>
      <c r="D4" s="39" t="s">
        <v>50</v>
      </c>
      <c r="E4" s="39" t="s">
        <v>215</v>
      </c>
      <c r="F4" s="39"/>
      <c r="G4" s="39"/>
      <c r="H4" s="39" t="s">
        <v>216</v>
      </c>
      <c r="I4" s="39"/>
      <c r="J4" s="39"/>
      <c r="K4" s="40" t="s">
        <v>217</v>
      </c>
      <c r="L4" s="39" t="s">
        <v>63</v>
      </c>
    </row>
    <row r="5" s="34" customFormat="1" ht="28.5" spans="1:12">
      <c r="A5" s="39"/>
      <c r="B5" s="39"/>
      <c r="C5" s="39"/>
      <c r="D5" s="39"/>
      <c r="E5" s="40" t="s">
        <v>218</v>
      </c>
      <c r="F5" s="40" t="s">
        <v>219</v>
      </c>
      <c r="G5" s="40" t="s">
        <v>220</v>
      </c>
      <c r="H5" s="40" t="s">
        <v>218</v>
      </c>
      <c r="I5" s="40" t="s">
        <v>219</v>
      </c>
      <c r="J5" s="40" t="s">
        <v>220</v>
      </c>
      <c r="K5" s="40"/>
      <c r="L5" s="39"/>
    </row>
    <row r="6" ht="34.5" customHeight="1" spans="1:12">
      <c r="A6" s="41" t="s">
        <v>221</v>
      </c>
      <c r="B6" s="41" t="s">
        <v>222</v>
      </c>
      <c r="C6" s="41" t="s">
        <v>64</v>
      </c>
      <c r="D6" s="42">
        <f>SUM(E6:L6)</f>
        <v>2.52</v>
      </c>
      <c r="E6" s="42">
        <v>2.52</v>
      </c>
      <c r="F6" s="42"/>
      <c r="G6" s="42"/>
      <c r="H6" s="43"/>
      <c r="I6" s="43"/>
      <c r="J6" s="43"/>
      <c r="K6" s="43"/>
      <c r="L6" s="43"/>
    </row>
    <row r="7" ht="34.5" customHeight="1" spans="1:12">
      <c r="A7" s="41" t="s">
        <v>221</v>
      </c>
      <c r="B7" s="41" t="s">
        <v>205</v>
      </c>
      <c r="C7" s="41" t="s">
        <v>64</v>
      </c>
      <c r="D7" s="42">
        <f t="shared" ref="D7:D22" si="0">SUM(E7:L7)</f>
        <v>187.47</v>
      </c>
      <c r="E7" s="42">
        <v>187.47</v>
      </c>
      <c r="F7" s="42"/>
      <c r="G7" s="42"/>
      <c r="H7" s="43"/>
      <c r="I7" s="43"/>
      <c r="J7" s="43"/>
      <c r="K7" s="43"/>
      <c r="L7" s="43"/>
    </row>
    <row r="8" ht="34.5" customHeight="1" spans="1:12">
      <c r="A8" s="41" t="s">
        <v>221</v>
      </c>
      <c r="B8" s="44" t="s">
        <v>223</v>
      </c>
      <c r="C8" s="41" t="s">
        <v>64</v>
      </c>
      <c r="D8" s="42">
        <f t="shared" si="0"/>
        <v>20</v>
      </c>
      <c r="E8" s="45">
        <v>20</v>
      </c>
      <c r="F8" s="42"/>
      <c r="G8" s="42"/>
      <c r="H8" s="43"/>
      <c r="I8" s="43"/>
      <c r="J8" s="43"/>
      <c r="K8" s="43"/>
      <c r="L8" s="43"/>
    </row>
    <row r="9" ht="34.5" customHeight="1" spans="1:12">
      <c r="A9" s="41" t="s">
        <v>221</v>
      </c>
      <c r="B9" s="41" t="s">
        <v>202</v>
      </c>
      <c r="C9" s="41" t="s">
        <v>64</v>
      </c>
      <c r="D9" s="42">
        <f t="shared" si="0"/>
        <v>73.7</v>
      </c>
      <c r="E9" s="42">
        <v>73.7</v>
      </c>
      <c r="F9" s="42"/>
      <c r="G9" s="42"/>
      <c r="H9" s="43"/>
      <c r="I9" s="43"/>
      <c r="J9" s="43"/>
      <c r="K9" s="43"/>
      <c r="L9" s="43"/>
    </row>
    <row r="10" ht="34.5" customHeight="1" spans="1:12">
      <c r="A10" s="41" t="s">
        <v>221</v>
      </c>
      <c r="B10" s="46" t="s">
        <v>197</v>
      </c>
      <c r="C10" s="41" t="s">
        <v>64</v>
      </c>
      <c r="D10" s="42">
        <f t="shared" si="0"/>
        <v>2629</v>
      </c>
      <c r="E10" s="42">
        <v>2629</v>
      </c>
      <c r="F10" s="42"/>
      <c r="G10" s="42"/>
      <c r="H10" s="43"/>
      <c r="I10" s="43"/>
      <c r="J10" s="43"/>
      <c r="K10" s="43"/>
      <c r="L10" s="43"/>
    </row>
    <row r="11" ht="34.5" customHeight="1" spans="1:12">
      <c r="A11" s="41" t="s">
        <v>221</v>
      </c>
      <c r="B11" s="41" t="s">
        <v>194</v>
      </c>
      <c r="C11" s="41" t="s">
        <v>64</v>
      </c>
      <c r="D11" s="42">
        <f>SUM(F11:L11)</f>
        <v>241.68083</v>
      </c>
      <c r="F11" s="42"/>
      <c r="G11" s="42"/>
      <c r="H11" s="42">
        <v>241.68083</v>
      </c>
      <c r="I11" s="43"/>
      <c r="J11" s="43"/>
      <c r="K11" s="43"/>
      <c r="L11" s="43"/>
    </row>
    <row r="12" ht="34.5" customHeight="1" spans="1:12">
      <c r="A12" s="41" t="s">
        <v>221</v>
      </c>
      <c r="B12" s="46" t="s">
        <v>199</v>
      </c>
      <c r="C12" s="41" t="s">
        <v>64</v>
      </c>
      <c r="D12" s="42">
        <f t="shared" si="0"/>
        <v>92.9645</v>
      </c>
      <c r="E12" s="42">
        <v>92.9645</v>
      </c>
      <c r="F12" s="42"/>
      <c r="G12" s="42"/>
      <c r="H12" s="43"/>
      <c r="I12" s="43"/>
      <c r="J12" s="43"/>
      <c r="K12" s="43"/>
      <c r="L12" s="43"/>
    </row>
    <row r="13" ht="34.5" customHeight="1" spans="1:12">
      <c r="A13" s="41" t="s">
        <v>221</v>
      </c>
      <c r="B13" s="46" t="s">
        <v>186</v>
      </c>
      <c r="C13" s="41" t="s">
        <v>64</v>
      </c>
      <c r="D13" s="42">
        <f t="shared" si="0"/>
        <v>185</v>
      </c>
      <c r="E13" s="42">
        <v>185</v>
      </c>
      <c r="F13" s="42"/>
      <c r="G13" s="42"/>
      <c r="H13" s="43"/>
      <c r="I13" s="43"/>
      <c r="J13" s="43"/>
      <c r="K13" s="43"/>
      <c r="L13" s="43"/>
    </row>
    <row r="14" ht="38.25" customHeight="1" spans="1:12">
      <c r="A14" s="41" t="s">
        <v>221</v>
      </c>
      <c r="B14" s="46" t="s">
        <v>189</v>
      </c>
      <c r="C14" s="41" t="s">
        <v>64</v>
      </c>
      <c r="D14" s="42">
        <f t="shared" si="0"/>
        <v>4.8727</v>
      </c>
      <c r="E14" s="42">
        <v>4.8727</v>
      </c>
      <c r="F14" s="42"/>
      <c r="G14" s="42"/>
      <c r="H14" s="43"/>
      <c r="I14" s="43"/>
      <c r="J14" s="43"/>
      <c r="K14" s="43"/>
      <c r="L14" s="43"/>
    </row>
    <row r="15" ht="38.25" customHeight="1" spans="1:12">
      <c r="A15" s="41" t="s">
        <v>221</v>
      </c>
      <c r="B15" s="46" t="s">
        <v>191</v>
      </c>
      <c r="C15" s="41" t="s">
        <v>64</v>
      </c>
      <c r="D15" s="42">
        <f t="shared" si="0"/>
        <v>184.515</v>
      </c>
      <c r="E15" s="47">
        <v>184.515</v>
      </c>
      <c r="F15" s="42"/>
      <c r="G15" s="42"/>
      <c r="H15" s="43"/>
      <c r="I15" s="43"/>
      <c r="J15" s="43"/>
      <c r="K15" s="43"/>
      <c r="L15" s="43"/>
    </row>
    <row r="16" ht="38.25" customHeight="1" spans="1:12">
      <c r="A16" s="41" t="s">
        <v>221</v>
      </c>
      <c r="B16" s="46" t="s">
        <v>224</v>
      </c>
      <c r="C16" s="41" t="s">
        <v>64</v>
      </c>
      <c r="D16" s="42">
        <f t="shared" si="0"/>
        <v>45</v>
      </c>
      <c r="E16" s="47">
        <v>45</v>
      </c>
      <c r="F16" s="42"/>
      <c r="G16" s="42"/>
      <c r="H16" s="43"/>
      <c r="I16" s="43"/>
      <c r="J16" s="43"/>
      <c r="K16" s="43"/>
      <c r="L16" s="43"/>
    </row>
    <row r="17" ht="38.25" customHeight="1" spans="1:12">
      <c r="A17" s="41" t="s">
        <v>221</v>
      </c>
      <c r="B17" s="46" t="s">
        <v>225</v>
      </c>
      <c r="C17" s="41" t="s">
        <v>64</v>
      </c>
      <c r="D17" s="42">
        <f t="shared" si="0"/>
        <v>1.1</v>
      </c>
      <c r="E17" s="47">
        <v>1.1</v>
      </c>
      <c r="F17" s="42"/>
      <c r="G17" s="42"/>
      <c r="H17" s="43"/>
      <c r="I17" s="43"/>
      <c r="J17" s="43"/>
      <c r="K17" s="43"/>
      <c r="L17" s="43"/>
    </row>
    <row r="18" ht="38.25" customHeight="1" spans="1:12">
      <c r="A18" s="41" t="s">
        <v>221</v>
      </c>
      <c r="B18" s="46" t="s">
        <v>226</v>
      </c>
      <c r="C18" s="41" t="s">
        <v>64</v>
      </c>
      <c r="D18" s="42">
        <f t="shared" si="0"/>
        <v>15.28</v>
      </c>
      <c r="E18" s="47"/>
      <c r="F18" s="42"/>
      <c r="G18" s="42"/>
      <c r="H18" s="47">
        <v>15.28</v>
      </c>
      <c r="I18" s="43"/>
      <c r="J18" s="43"/>
      <c r="K18" s="43"/>
      <c r="L18" s="43"/>
    </row>
    <row r="19" ht="38.25" customHeight="1" spans="1:12">
      <c r="A19" s="41" t="s">
        <v>221</v>
      </c>
      <c r="B19" s="46" t="s">
        <v>227</v>
      </c>
      <c r="C19" s="41" t="s">
        <v>64</v>
      </c>
      <c r="D19" s="42">
        <f t="shared" si="0"/>
        <v>11.89</v>
      </c>
      <c r="E19" s="47"/>
      <c r="F19" s="42"/>
      <c r="G19" s="42"/>
      <c r="H19" s="47">
        <v>11.89</v>
      </c>
      <c r="I19" s="43"/>
      <c r="J19" s="43"/>
      <c r="K19" s="43"/>
      <c r="L19" s="43"/>
    </row>
    <row r="20" ht="38.25" customHeight="1" spans="1:12">
      <c r="A20" s="41" t="s">
        <v>221</v>
      </c>
      <c r="B20" s="46" t="s">
        <v>228</v>
      </c>
      <c r="C20" s="41" t="s">
        <v>64</v>
      </c>
      <c r="D20" s="42">
        <f t="shared" si="0"/>
        <v>239.41197</v>
      </c>
      <c r="E20" s="47"/>
      <c r="F20" s="42">
        <v>239.41197</v>
      </c>
      <c r="G20" s="42"/>
      <c r="H20" s="43"/>
      <c r="I20" s="43"/>
      <c r="J20" s="43"/>
      <c r="K20" s="43"/>
      <c r="L20" s="43"/>
    </row>
    <row r="21" ht="38.25" customHeight="1" spans="1:12">
      <c r="A21" s="41" t="s">
        <v>221</v>
      </c>
      <c r="B21" s="46" t="s">
        <v>229</v>
      </c>
      <c r="C21" s="41" t="s">
        <v>64</v>
      </c>
      <c r="D21" s="42">
        <f t="shared" si="0"/>
        <v>3576.8943</v>
      </c>
      <c r="E21" s="47"/>
      <c r="G21" s="42"/>
      <c r="H21" s="43"/>
      <c r="I21" s="42">
        <v>3576.8943</v>
      </c>
      <c r="J21" s="43"/>
      <c r="K21" s="43"/>
      <c r="L21" s="43"/>
    </row>
    <row r="22" ht="36" customHeight="1" spans="1:12">
      <c r="A22" s="39" t="s">
        <v>50</v>
      </c>
      <c r="B22" s="43"/>
      <c r="C22" s="43"/>
      <c r="D22" s="42">
        <f t="shared" si="0"/>
        <v>7511.2993</v>
      </c>
      <c r="E22" s="47">
        <f t="shared" ref="E22:L22" si="1">SUM(E6:E21)</f>
        <v>3426.1422</v>
      </c>
      <c r="F22" s="47">
        <f t="shared" si="1"/>
        <v>239.41197</v>
      </c>
      <c r="G22" s="47">
        <f t="shared" si="1"/>
        <v>0</v>
      </c>
      <c r="H22" s="47">
        <f t="shared" si="1"/>
        <v>268.85083</v>
      </c>
      <c r="I22" s="47">
        <f t="shared" si="1"/>
        <v>3576.8943</v>
      </c>
      <c r="J22" s="47">
        <f t="shared" si="1"/>
        <v>0</v>
      </c>
      <c r="K22" s="47">
        <f t="shared" si="1"/>
        <v>0</v>
      </c>
      <c r="L22" s="47">
        <f t="shared" si="1"/>
        <v>0</v>
      </c>
    </row>
    <row r="23" spans="5:5">
      <c r="E23" s="35">
        <f>SUBTOTAL(9,E5:E22)</f>
        <v>6852.2844</v>
      </c>
    </row>
    <row r="24" ht="13.5" spans="2:2">
      <c r="B24" s="48"/>
    </row>
  </sheetData>
  <autoFilter xmlns:etc="http://www.wps.cn/officeDocument/2017/etCustomData" ref="A5:L22" etc:filterBottomFollowUsedRange="0">
    <extLst/>
  </autoFilter>
  <mergeCells count="9">
    <mergeCell ref="B2:L2"/>
    <mergeCell ref="E4:G4"/>
    <mergeCell ref="H4:J4"/>
    <mergeCell ref="A4:A5"/>
    <mergeCell ref="B4:B5"/>
    <mergeCell ref="C4:C5"/>
    <mergeCell ref="D4:D5"/>
    <mergeCell ref="K4:K5"/>
    <mergeCell ref="L4:L5"/>
  </mergeCells>
  <pageMargins left="0.7" right="0.7" top="0.75" bottom="0.75" header="0.3" footer="0.3"/>
  <pageSetup paperSize="9" scale="5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2"/>
  <sheetViews>
    <sheetView zoomScale="70" zoomScaleNormal="70" topLeftCell="A2" workbookViewId="0">
      <selection activeCell="D12" sqref="D12"/>
    </sheetView>
  </sheetViews>
  <sheetFormatPr defaultColWidth="9.16666666666667" defaultRowHeight="27.75" customHeight="1"/>
  <cols>
    <col min="1" max="1" width="61.5" style="1" customWidth="1"/>
    <col min="2" max="2" width="48.3333333333333" style="1" customWidth="1"/>
    <col min="3" max="3" width="47.8333333333333" style="1" customWidth="1"/>
    <col min="4" max="4" width="17.3333333333333" style="5" customWidth="1"/>
    <col min="5" max="5" width="106.166666666667" style="1" customWidth="1"/>
    <col min="6" max="242" width="7.66666666666667" style="1" customWidth="1"/>
    <col min="243" max="256" width="9.16666666666667" style="6"/>
    <col min="257" max="257" width="61.5" style="6" customWidth="1"/>
    <col min="258" max="258" width="48.3333333333333" style="6" customWidth="1"/>
    <col min="259" max="259" width="47.8333333333333" style="6" customWidth="1"/>
    <col min="260" max="260" width="17.3333333333333" style="6" customWidth="1"/>
    <col min="261" max="261" width="106.166666666667" style="6" customWidth="1"/>
    <col min="262" max="498" width="7.66666666666667" style="6" customWidth="1"/>
    <col min="499" max="512" width="9.16666666666667" style="6"/>
    <col min="513" max="513" width="61.5" style="6" customWidth="1"/>
    <col min="514" max="514" width="48.3333333333333" style="6" customWidth="1"/>
    <col min="515" max="515" width="47.8333333333333" style="6" customWidth="1"/>
    <col min="516" max="516" width="17.3333333333333" style="6" customWidth="1"/>
    <col min="517" max="517" width="106.166666666667" style="6" customWidth="1"/>
    <col min="518" max="754" width="7.66666666666667" style="6" customWidth="1"/>
    <col min="755" max="768" width="9.16666666666667" style="6"/>
    <col min="769" max="769" width="61.5" style="6" customWidth="1"/>
    <col min="770" max="770" width="48.3333333333333" style="6" customWidth="1"/>
    <col min="771" max="771" width="47.8333333333333" style="6" customWidth="1"/>
    <col min="772" max="772" width="17.3333333333333" style="6" customWidth="1"/>
    <col min="773" max="773" width="106.166666666667" style="6" customWidth="1"/>
    <col min="774" max="1010" width="7.66666666666667" style="6" customWidth="1"/>
    <col min="1011" max="1024" width="9.16666666666667" style="6"/>
    <col min="1025" max="1025" width="61.5" style="6" customWidth="1"/>
    <col min="1026" max="1026" width="48.3333333333333" style="6" customWidth="1"/>
    <col min="1027" max="1027" width="47.8333333333333" style="6" customWidth="1"/>
    <col min="1028" max="1028" width="17.3333333333333" style="6" customWidth="1"/>
    <col min="1029" max="1029" width="106.166666666667" style="6" customWidth="1"/>
    <col min="1030" max="1266" width="7.66666666666667" style="6" customWidth="1"/>
    <col min="1267" max="1280" width="9.16666666666667" style="6"/>
    <col min="1281" max="1281" width="61.5" style="6" customWidth="1"/>
    <col min="1282" max="1282" width="48.3333333333333" style="6" customWidth="1"/>
    <col min="1283" max="1283" width="47.8333333333333" style="6" customWidth="1"/>
    <col min="1284" max="1284" width="17.3333333333333" style="6" customWidth="1"/>
    <col min="1285" max="1285" width="106.166666666667" style="6" customWidth="1"/>
    <col min="1286" max="1522" width="7.66666666666667" style="6" customWidth="1"/>
    <col min="1523" max="1536" width="9.16666666666667" style="6"/>
    <col min="1537" max="1537" width="61.5" style="6" customWidth="1"/>
    <col min="1538" max="1538" width="48.3333333333333" style="6" customWidth="1"/>
    <col min="1539" max="1539" width="47.8333333333333" style="6" customWidth="1"/>
    <col min="1540" max="1540" width="17.3333333333333" style="6" customWidth="1"/>
    <col min="1541" max="1541" width="106.166666666667" style="6" customWidth="1"/>
    <col min="1542" max="1778" width="7.66666666666667" style="6" customWidth="1"/>
    <col min="1779" max="1792" width="9.16666666666667" style="6"/>
    <col min="1793" max="1793" width="61.5" style="6" customWidth="1"/>
    <col min="1794" max="1794" width="48.3333333333333" style="6" customWidth="1"/>
    <col min="1795" max="1795" width="47.8333333333333" style="6" customWidth="1"/>
    <col min="1796" max="1796" width="17.3333333333333" style="6" customWidth="1"/>
    <col min="1797" max="1797" width="106.166666666667" style="6" customWidth="1"/>
    <col min="1798" max="2034" width="7.66666666666667" style="6" customWidth="1"/>
    <col min="2035" max="2048" width="9.16666666666667" style="6"/>
    <col min="2049" max="2049" width="61.5" style="6" customWidth="1"/>
    <col min="2050" max="2050" width="48.3333333333333" style="6" customWidth="1"/>
    <col min="2051" max="2051" width="47.8333333333333" style="6" customWidth="1"/>
    <col min="2052" max="2052" width="17.3333333333333" style="6" customWidth="1"/>
    <col min="2053" max="2053" width="106.166666666667" style="6" customWidth="1"/>
    <col min="2054" max="2290" width="7.66666666666667" style="6" customWidth="1"/>
    <col min="2291" max="2304" width="9.16666666666667" style="6"/>
    <col min="2305" max="2305" width="61.5" style="6" customWidth="1"/>
    <col min="2306" max="2306" width="48.3333333333333" style="6" customWidth="1"/>
    <col min="2307" max="2307" width="47.8333333333333" style="6" customWidth="1"/>
    <col min="2308" max="2308" width="17.3333333333333" style="6" customWidth="1"/>
    <col min="2309" max="2309" width="106.166666666667" style="6" customWidth="1"/>
    <col min="2310" max="2546" width="7.66666666666667" style="6" customWidth="1"/>
    <col min="2547" max="2560" width="9.16666666666667" style="6"/>
    <col min="2561" max="2561" width="61.5" style="6" customWidth="1"/>
    <col min="2562" max="2562" width="48.3333333333333" style="6" customWidth="1"/>
    <col min="2563" max="2563" width="47.8333333333333" style="6" customWidth="1"/>
    <col min="2564" max="2564" width="17.3333333333333" style="6" customWidth="1"/>
    <col min="2565" max="2565" width="106.166666666667" style="6" customWidth="1"/>
    <col min="2566" max="2802" width="7.66666666666667" style="6" customWidth="1"/>
    <col min="2803" max="2816" width="9.16666666666667" style="6"/>
    <col min="2817" max="2817" width="61.5" style="6" customWidth="1"/>
    <col min="2818" max="2818" width="48.3333333333333" style="6" customWidth="1"/>
    <col min="2819" max="2819" width="47.8333333333333" style="6" customWidth="1"/>
    <col min="2820" max="2820" width="17.3333333333333" style="6" customWidth="1"/>
    <col min="2821" max="2821" width="106.166666666667" style="6" customWidth="1"/>
    <col min="2822" max="3058" width="7.66666666666667" style="6" customWidth="1"/>
    <col min="3059" max="3072" width="9.16666666666667" style="6"/>
    <col min="3073" max="3073" width="61.5" style="6" customWidth="1"/>
    <col min="3074" max="3074" width="48.3333333333333" style="6" customWidth="1"/>
    <col min="3075" max="3075" width="47.8333333333333" style="6" customWidth="1"/>
    <col min="3076" max="3076" width="17.3333333333333" style="6" customWidth="1"/>
    <col min="3077" max="3077" width="106.166666666667" style="6" customWidth="1"/>
    <col min="3078" max="3314" width="7.66666666666667" style="6" customWidth="1"/>
    <col min="3315" max="3328" width="9.16666666666667" style="6"/>
    <col min="3329" max="3329" width="61.5" style="6" customWidth="1"/>
    <col min="3330" max="3330" width="48.3333333333333" style="6" customWidth="1"/>
    <col min="3331" max="3331" width="47.8333333333333" style="6" customWidth="1"/>
    <col min="3332" max="3332" width="17.3333333333333" style="6" customWidth="1"/>
    <col min="3333" max="3333" width="106.166666666667" style="6" customWidth="1"/>
    <col min="3334" max="3570" width="7.66666666666667" style="6" customWidth="1"/>
    <col min="3571" max="3584" width="9.16666666666667" style="6"/>
    <col min="3585" max="3585" width="61.5" style="6" customWidth="1"/>
    <col min="3586" max="3586" width="48.3333333333333" style="6" customWidth="1"/>
    <col min="3587" max="3587" width="47.8333333333333" style="6" customWidth="1"/>
    <col min="3588" max="3588" width="17.3333333333333" style="6" customWidth="1"/>
    <col min="3589" max="3589" width="106.166666666667" style="6" customWidth="1"/>
    <col min="3590" max="3826" width="7.66666666666667" style="6" customWidth="1"/>
    <col min="3827" max="3840" width="9.16666666666667" style="6"/>
    <col min="3841" max="3841" width="61.5" style="6" customWidth="1"/>
    <col min="3842" max="3842" width="48.3333333333333" style="6" customWidth="1"/>
    <col min="3843" max="3843" width="47.8333333333333" style="6" customWidth="1"/>
    <col min="3844" max="3844" width="17.3333333333333" style="6" customWidth="1"/>
    <col min="3845" max="3845" width="106.166666666667" style="6" customWidth="1"/>
    <col min="3846" max="4082" width="7.66666666666667" style="6" customWidth="1"/>
    <col min="4083" max="4096" width="9.16666666666667" style="6"/>
    <col min="4097" max="4097" width="61.5" style="6" customWidth="1"/>
    <col min="4098" max="4098" width="48.3333333333333" style="6" customWidth="1"/>
    <col min="4099" max="4099" width="47.8333333333333" style="6" customWidth="1"/>
    <col min="4100" max="4100" width="17.3333333333333" style="6" customWidth="1"/>
    <col min="4101" max="4101" width="106.166666666667" style="6" customWidth="1"/>
    <col min="4102" max="4338" width="7.66666666666667" style="6" customWidth="1"/>
    <col min="4339" max="4352" width="9.16666666666667" style="6"/>
    <col min="4353" max="4353" width="61.5" style="6" customWidth="1"/>
    <col min="4354" max="4354" width="48.3333333333333" style="6" customWidth="1"/>
    <col min="4355" max="4355" width="47.8333333333333" style="6" customWidth="1"/>
    <col min="4356" max="4356" width="17.3333333333333" style="6" customWidth="1"/>
    <col min="4357" max="4357" width="106.166666666667" style="6" customWidth="1"/>
    <col min="4358" max="4594" width="7.66666666666667" style="6" customWidth="1"/>
    <col min="4595" max="4608" width="9.16666666666667" style="6"/>
    <col min="4609" max="4609" width="61.5" style="6" customWidth="1"/>
    <col min="4610" max="4610" width="48.3333333333333" style="6" customWidth="1"/>
    <col min="4611" max="4611" width="47.8333333333333" style="6" customWidth="1"/>
    <col min="4612" max="4612" width="17.3333333333333" style="6" customWidth="1"/>
    <col min="4613" max="4613" width="106.166666666667" style="6" customWidth="1"/>
    <col min="4614" max="4850" width="7.66666666666667" style="6" customWidth="1"/>
    <col min="4851" max="4864" width="9.16666666666667" style="6"/>
    <col min="4865" max="4865" width="61.5" style="6" customWidth="1"/>
    <col min="4866" max="4866" width="48.3333333333333" style="6" customWidth="1"/>
    <col min="4867" max="4867" width="47.8333333333333" style="6" customWidth="1"/>
    <col min="4868" max="4868" width="17.3333333333333" style="6" customWidth="1"/>
    <col min="4869" max="4869" width="106.166666666667" style="6" customWidth="1"/>
    <col min="4870" max="5106" width="7.66666666666667" style="6" customWidth="1"/>
    <col min="5107" max="5120" width="9.16666666666667" style="6"/>
    <col min="5121" max="5121" width="61.5" style="6" customWidth="1"/>
    <col min="5122" max="5122" width="48.3333333333333" style="6" customWidth="1"/>
    <col min="5123" max="5123" width="47.8333333333333" style="6" customWidth="1"/>
    <col min="5124" max="5124" width="17.3333333333333" style="6" customWidth="1"/>
    <col min="5125" max="5125" width="106.166666666667" style="6" customWidth="1"/>
    <col min="5126" max="5362" width="7.66666666666667" style="6" customWidth="1"/>
    <col min="5363" max="5376" width="9.16666666666667" style="6"/>
    <col min="5377" max="5377" width="61.5" style="6" customWidth="1"/>
    <col min="5378" max="5378" width="48.3333333333333" style="6" customWidth="1"/>
    <col min="5379" max="5379" width="47.8333333333333" style="6" customWidth="1"/>
    <col min="5380" max="5380" width="17.3333333333333" style="6" customWidth="1"/>
    <col min="5381" max="5381" width="106.166666666667" style="6" customWidth="1"/>
    <col min="5382" max="5618" width="7.66666666666667" style="6" customWidth="1"/>
    <col min="5619" max="5632" width="9.16666666666667" style="6"/>
    <col min="5633" max="5633" width="61.5" style="6" customWidth="1"/>
    <col min="5634" max="5634" width="48.3333333333333" style="6" customWidth="1"/>
    <col min="5635" max="5635" width="47.8333333333333" style="6" customWidth="1"/>
    <col min="5636" max="5636" width="17.3333333333333" style="6" customWidth="1"/>
    <col min="5637" max="5637" width="106.166666666667" style="6" customWidth="1"/>
    <col min="5638" max="5874" width="7.66666666666667" style="6" customWidth="1"/>
    <col min="5875" max="5888" width="9.16666666666667" style="6"/>
    <col min="5889" max="5889" width="61.5" style="6" customWidth="1"/>
    <col min="5890" max="5890" width="48.3333333333333" style="6" customWidth="1"/>
    <col min="5891" max="5891" width="47.8333333333333" style="6" customWidth="1"/>
    <col min="5892" max="5892" width="17.3333333333333" style="6" customWidth="1"/>
    <col min="5893" max="5893" width="106.166666666667" style="6" customWidth="1"/>
    <col min="5894" max="6130" width="7.66666666666667" style="6" customWidth="1"/>
    <col min="6131" max="6144" width="9.16666666666667" style="6"/>
    <col min="6145" max="6145" width="61.5" style="6" customWidth="1"/>
    <col min="6146" max="6146" width="48.3333333333333" style="6" customWidth="1"/>
    <col min="6147" max="6147" width="47.8333333333333" style="6" customWidth="1"/>
    <col min="6148" max="6148" width="17.3333333333333" style="6" customWidth="1"/>
    <col min="6149" max="6149" width="106.166666666667" style="6" customWidth="1"/>
    <col min="6150" max="6386" width="7.66666666666667" style="6" customWidth="1"/>
    <col min="6387" max="6400" width="9.16666666666667" style="6"/>
    <col min="6401" max="6401" width="61.5" style="6" customWidth="1"/>
    <col min="6402" max="6402" width="48.3333333333333" style="6" customWidth="1"/>
    <col min="6403" max="6403" width="47.8333333333333" style="6" customWidth="1"/>
    <col min="6404" max="6404" width="17.3333333333333" style="6" customWidth="1"/>
    <col min="6405" max="6405" width="106.166666666667" style="6" customWidth="1"/>
    <col min="6406" max="6642" width="7.66666666666667" style="6" customWidth="1"/>
    <col min="6643" max="6656" width="9.16666666666667" style="6"/>
    <col min="6657" max="6657" width="61.5" style="6" customWidth="1"/>
    <col min="6658" max="6658" width="48.3333333333333" style="6" customWidth="1"/>
    <col min="6659" max="6659" width="47.8333333333333" style="6" customWidth="1"/>
    <col min="6660" max="6660" width="17.3333333333333" style="6" customWidth="1"/>
    <col min="6661" max="6661" width="106.166666666667" style="6" customWidth="1"/>
    <col min="6662" max="6898" width="7.66666666666667" style="6" customWidth="1"/>
    <col min="6899" max="6912" width="9.16666666666667" style="6"/>
    <col min="6913" max="6913" width="61.5" style="6" customWidth="1"/>
    <col min="6914" max="6914" width="48.3333333333333" style="6" customWidth="1"/>
    <col min="6915" max="6915" width="47.8333333333333" style="6" customWidth="1"/>
    <col min="6916" max="6916" width="17.3333333333333" style="6" customWidth="1"/>
    <col min="6917" max="6917" width="106.166666666667" style="6" customWidth="1"/>
    <col min="6918" max="7154" width="7.66666666666667" style="6" customWidth="1"/>
    <col min="7155" max="7168" width="9.16666666666667" style="6"/>
    <col min="7169" max="7169" width="61.5" style="6" customWidth="1"/>
    <col min="7170" max="7170" width="48.3333333333333" style="6" customWidth="1"/>
    <col min="7171" max="7171" width="47.8333333333333" style="6" customWidth="1"/>
    <col min="7172" max="7172" width="17.3333333333333" style="6" customWidth="1"/>
    <col min="7173" max="7173" width="106.166666666667" style="6" customWidth="1"/>
    <col min="7174" max="7410" width="7.66666666666667" style="6" customWidth="1"/>
    <col min="7411" max="7424" width="9.16666666666667" style="6"/>
    <col min="7425" max="7425" width="61.5" style="6" customWidth="1"/>
    <col min="7426" max="7426" width="48.3333333333333" style="6" customWidth="1"/>
    <col min="7427" max="7427" width="47.8333333333333" style="6" customWidth="1"/>
    <col min="7428" max="7428" width="17.3333333333333" style="6" customWidth="1"/>
    <col min="7429" max="7429" width="106.166666666667" style="6" customWidth="1"/>
    <col min="7430" max="7666" width="7.66666666666667" style="6" customWidth="1"/>
    <col min="7667" max="7680" width="9.16666666666667" style="6"/>
    <col min="7681" max="7681" width="61.5" style="6" customWidth="1"/>
    <col min="7682" max="7682" width="48.3333333333333" style="6" customWidth="1"/>
    <col min="7683" max="7683" width="47.8333333333333" style="6" customWidth="1"/>
    <col min="7684" max="7684" width="17.3333333333333" style="6" customWidth="1"/>
    <col min="7685" max="7685" width="106.166666666667" style="6" customWidth="1"/>
    <col min="7686" max="7922" width="7.66666666666667" style="6" customWidth="1"/>
    <col min="7923" max="7936" width="9.16666666666667" style="6"/>
    <col min="7937" max="7937" width="61.5" style="6" customWidth="1"/>
    <col min="7938" max="7938" width="48.3333333333333" style="6" customWidth="1"/>
    <col min="7939" max="7939" width="47.8333333333333" style="6" customWidth="1"/>
    <col min="7940" max="7940" width="17.3333333333333" style="6" customWidth="1"/>
    <col min="7941" max="7941" width="106.166666666667" style="6" customWidth="1"/>
    <col min="7942" max="8178" width="7.66666666666667" style="6" customWidth="1"/>
    <col min="8179" max="8192" width="9.16666666666667" style="6"/>
    <col min="8193" max="8193" width="61.5" style="6" customWidth="1"/>
    <col min="8194" max="8194" width="48.3333333333333" style="6" customWidth="1"/>
    <col min="8195" max="8195" width="47.8333333333333" style="6" customWidth="1"/>
    <col min="8196" max="8196" width="17.3333333333333" style="6" customWidth="1"/>
    <col min="8197" max="8197" width="106.166666666667" style="6" customWidth="1"/>
    <col min="8198" max="8434" width="7.66666666666667" style="6" customWidth="1"/>
    <col min="8435" max="8448" width="9.16666666666667" style="6"/>
    <col min="8449" max="8449" width="61.5" style="6" customWidth="1"/>
    <col min="8450" max="8450" width="48.3333333333333" style="6" customWidth="1"/>
    <col min="8451" max="8451" width="47.8333333333333" style="6" customWidth="1"/>
    <col min="8452" max="8452" width="17.3333333333333" style="6" customWidth="1"/>
    <col min="8453" max="8453" width="106.166666666667" style="6" customWidth="1"/>
    <col min="8454" max="8690" width="7.66666666666667" style="6" customWidth="1"/>
    <col min="8691" max="8704" width="9.16666666666667" style="6"/>
    <col min="8705" max="8705" width="61.5" style="6" customWidth="1"/>
    <col min="8706" max="8706" width="48.3333333333333" style="6" customWidth="1"/>
    <col min="8707" max="8707" width="47.8333333333333" style="6" customWidth="1"/>
    <col min="8708" max="8708" width="17.3333333333333" style="6" customWidth="1"/>
    <col min="8709" max="8709" width="106.166666666667" style="6" customWidth="1"/>
    <col min="8710" max="8946" width="7.66666666666667" style="6" customWidth="1"/>
    <col min="8947" max="8960" width="9.16666666666667" style="6"/>
    <col min="8961" max="8961" width="61.5" style="6" customWidth="1"/>
    <col min="8962" max="8962" width="48.3333333333333" style="6" customWidth="1"/>
    <col min="8963" max="8963" width="47.8333333333333" style="6" customWidth="1"/>
    <col min="8964" max="8964" width="17.3333333333333" style="6" customWidth="1"/>
    <col min="8965" max="8965" width="106.166666666667" style="6" customWidth="1"/>
    <col min="8966" max="9202" width="7.66666666666667" style="6" customWidth="1"/>
    <col min="9203" max="9216" width="9.16666666666667" style="6"/>
    <col min="9217" max="9217" width="61.5" style="6" customWidth="1"/>
    <col min="9218" max="9218" width="48.3333333333333" style="6" customWidth="1"/>
    <col min="9219" max="9219" width="47.8333333333333" style="6" customWidth="1"/>
    <col min="9220" max="9220" width="17.3333333333333" style="6" customWidth="1"/>
    <col min="9221" max="9221" width="106.166666666667" style="6" customWidth="1"/>
    <col min="9222" max="9458" width="7.66666666666667" style="6" customWidth="1"/>
    <col min="9459" max="9472" width="9.16666666666667" style="6"/>
    <col min="9473" max="9473" width="61.5" style="6" customWidth="1"/>
    <col min="9474" max="9474" width="48.3333333333333" style="6" customWidth="1"/>
    <col min="9475" max="9475" width="47.8333333333333" style="6" customWidth="1"/>
    <col min="9476" max="9476" width="17.3333333333333" style="6" customWidth="1"/>
    <col min="9477" max="9477" width="106.166666666667" style="6" customWidth="1"/>
    <col min="9478" max="9714" width="7.66666666666667" style="6" customWidth="1"/>
    <col min="9715" max="9728" width="9.16666666666667" style="6"/>
    <col min="9729" max="9729" width="61.5" style="6" customWidth="1"/>
    <col min="9730" max="9730" width="48.3333333333333" style="6" customWidth="1"/>
    <col min="9731" max="9731" width="47.8333333333333" style="6" customWidth="1"/>
    <col min="9732" max="9732" width="17.3333333333333" style="6" customWidth="1"/>
    <col min="9733" max="9733" width="106.166666666667" style="6" customWidth="1"/>
    <col min="9734" max="9970" width="7.66666666666667" style="6" customWidth="1"/>
    <col min="9971" max="9984" width="9.16666666666667" style="6"/>
    <col min="9985" max="9985" width="61.5" style="6" customWidth="1"/>
    <col min="9986" max="9986" width="48.3333333333333" style="6" customWidth="1"/>
    <col min="9987" max="9987" width="47.8333333333333" style="6" customWidth="1"/>
    <col min="9988" max="9988" width="17.3333333333333" style="6" customWidth="1"/>
    <col min="9989" max="9989" width="106.166666666667" style="6" customWidth="1"/>
    <col min="9990" max="10226" width="7.66666666666667" style="6" customWidth="1"/>
    <col min="10227" max="10240" width="9.16666666666667" style="6"/>
    <col min="10241" max="10241" width="61.5" style="6" customWidth="1"/>
    <col min="10242" max="10242" width="48.3333333333333" style="6" customWidth="1"/>
    <col min="10243" max="10243" width="47.8333333333333" style="6" customWidth="1"/>
    <col min="10244" max="10244" width="17.3333333333333" style="6" customWidth="1"/>
    <col min="10245" max="10245" width="106.166666666667" style="6" customWidth="1"/>
    <col min="10246" max="10482" width="7.66666666666667" style="6" customWidth="1"/>
    <col min="10483" max="10496" width="9.16666666666667" style="6"/>
    <col min="10497" max="10497" width="61.5" style="6" customWidth="1"/>
    <col min="10498" max="10498" width="48.3333333333333" style="6" customWidth="1"/>
    <col min="10499" max="10499" width="47.8333333333333" style="6" customWidth="1"/>
    <col min="10500" max="10500" width="17.3333333333333" style="6" customWidth="1"/>
    <col min="10501" max="10501" width="106.166666666667" style="6" customWidth="1"/>
    <col min="10502" max="10738" width="7.66666666666667" style="6" customWidth="1"/>
    <col min="10739" max="10752" width="9.16666666666667" style="6"/>
    <col min="10753" max="10753" width="61.5" style="6" customWidth="1"/>
    <col min="10754" max="10754" width="48.3333333333333" style="6" customWidth="1"/>
    <col min="10755" max="10755" width="47.8333333333333" style="6" customWidth="1"/>
    <col min="10756" max="10756" width="17.3333333333333" style="6" customWidth="1"/>
    <col min="10757" max="10757" width="106.166666666667" style="6" customWidth="1"/>
    <col min="10758" max="10994" width="7.66666666666667" style="6" customWidth="1"/>
    <col min="10995" max="11008" width="9.16666666666667" style="6"/>
    <col min="11009" max="11009" width="61.5" style="6" customWidth="1"/>
    <col min="11010" max="11010" width="48.3333333333333" style="6" customWidth="1"/>
    <col min="11011" max="11011" width="47.8333333333333" style="6" customWidth="1"/>
    <col min="11012" max="11012" width="17.3333333333333" style="6" customWidth="1"/>
    <col min="11013" max="11013" width="106.166666666667" style="6" customWidth="1"/>
    <col min="11014" max="11250" width="7.66666666666667" style="6" customWidth="1"/>
    <col min="11251" max="11264" width="9.16666666666667" style="6"/>
    <col min="11265" max="11265" width="61.5" style="6" customWidth="1"/>
    <col min="11266" max="11266" width="48.3333333333333" style="6" customWidth="1"/>
    <col min="11267" max="11267" width="47.8333333333333" style="6" customWidth="1"/>
    <col min="11268" max="11268" width="17.3333333333333" style="6" customWidth="1"/>
    <col min="11269" max="11269" width="106.166666666667" style="6" customWidth="1"/>
    <col min="11270" max="11506" width="7.66666666666667" style="6" customWidth="1"/>
    <col min="11507" max="11520" width="9.16666666666667" style="6"/>
    <col min="11521" max="11521" width="61.5" style="6" customWidth="1"/>
    <col min="11522" max="11522" width="48.3333333333333" style="6" customWidth="1"/>
    <col min="11523" max="11523" width="47.8333333333333" style="6" customWidth="1"/>
    <col min="11524" max="11524" width="17.3333333333333" style="6" customWidth="1"/>
    <col min="11525" max="11525" width="106.166666666667" style="6" customWidth="1"/>
    <col min="11526" max="11762" width="7.66666666666667" style="6" customWidth="1"/>
    <col min="11763" max="11776" width="9.16666666666667" style="6"/>
    <col min="11777" max="11777" width="61.5" style="6" customWidth="1"/>
    <col min="11778" max="11778" width="48.3333333333333" style="6" customWidth="1"/>
    <col min="11779" max="11779" width="47.8333333333333" style="6" customWidth="1"/>
    <col min="11780" max="11780" width="17.3333333333333" style="6" customWidth="1"/>
    <col min="11781" max="11781" width="106.166666666667" style="6" customWidth="1"/>
    <col min="11782" max="12018" width="7.66666666666667" style="6" customWidth="1"/>
    <col min="12019" max="12032" width="9.16666666666667" style="6"/>
    <col min="12033" max="12033" width="61.5" style="6" customWidth="1"/>
    <col min="12034" max="12034" width="48.3333333333333" style="6" customWidth="1"/>
    <col min="12035" max="12035" width="47.8333333333333" style="6" customWidth="1"/>
    <col min="12036" max="12036" width="17.3333333333333" style="6" customWidth="1"/>
    <col min="12037" max="12037" width="106.166666666667" style="6" customWidth="1"/>
    <col min="12038" max="12274" width="7.66666666666667" style="6" customWidth="1"/>
    <col min="12275" max="12288" width="9.16666666666667" style="6"/>
    <col min="12289" max="12289" width="61.5" style="6" customWidth="1"/>
    <col min="12290" max="12290" width="48.3333333333333" style="6" customWidth="1"/>
    <col min="12291" max="12291" width="47.8333333333333" style="6" customWidth="1"/>
    <col min="12292" max="12292" width="17.3333333333333" style="6" customWidth="1"/>
    <col min="12293" max="12293" width="106.166666666667" style="6" customWidth="1"/>
    <col min="12294" max="12530" width="7.66666666666667" style="6" customWidth="1"/>
    <col min="12531" max="12544" width="9.16666666666667" style="6"/>
    <col min="12545" max="12545" width="61.5" style="6" customWidth="1"/>
    <col min="12546" max="12546" width="48.3333333333333" style="6" customWidth="1"/>
    <col min="12547" max="12547" width="47.8333333333333" style="6" customWidth="1"/>
    <col min="12548" max="12548" width="17.3333333333333" style="6" customWidth="1"/>
    <col min="12549" max="12549" width="106.166666666667" style="6" customWidth="1"/>
    <col min="12550" max="12786" width="7.66666666666667" style="6" customWidth="1"/>
    <col min="12787" max="12800" width="9.16666666666667" style="6"/>
    <col min="12801" max="12801" width="61.5" style="6" customWidth="1"/>
    <col min="12802" max="12802" width="48.3333333333333" style="6" customWidth="1"/>
    <col min="12803" max="12803" width="47.8333333333333" style="6" customWidth="1"/>
    <col min="12804" max="12804" width="17.3333333333333" style="6" customWidth="1"/>
    <col min="12805" max="12805" width="106.166666666667" style="6" customWidth="1"/>
    <col min="12806" max="13042" width="7.66666666666667" style="6" customWidth="1"/>
    <col min="13043" max="13056" width="9.16666666666667" style="6"/>
    <col min="13057" max="13057" width="61.5" style="6" customWidth="1"/>
    <col min="13058" max="13058" width="48.3333333333333" style="6" customWidth="1"/>
    <col min="13059" max="13059" width="47.8333333333333" style="6" customWidth="1"/>
    <col min="13060" max="13060" width="17.3333333333333" style="6" customWidth="1"/>
    <col min="13061" max="13061" width="106.166666666667" style="6" customWidth="1"/>
    <col min="13062" max="13298" width="7.66666666666667" style="6" customWidth="1"/>
    <col min="13299" max="13312" width="9.16666666666667" style="6"/>
    <col min="13313" max="13313" width="61.5" style="6" customWidth="1"/>
    <col min="13314" max="13314" width="48.3333333333333" style="6" customWidth="1"/>
    <col min="13315" max="13315" width="47.8333333333333" style="6" customWidth="1"/>
    <col min="13316" max="13316" width="17.3333333333333" style="6" customWidth="1"/>
    <col min="13317" max="13317" width="106.166666666667" style="6" customWidth="1"/>
    <col min="13318" max="13554" width="7.66666666666667" style="6" customWidth="1"/>
    <col min="13555" max="13568" width="9.16666666666667" style="6"/>
    <col min="13569" max="13569" width="61.5" style="6" customWidth="1"/>
    <col min="13570" max="13570" width="48.3333333333333" style="6" customWidth="1"/>
    <col min="13571" max="13571" width="47.8333333333333" style="6" customWidth="1"/>
    <col min="13572" max="13572" width="17.3333333333333" style="6" customWidth="1"/>
    <col min="13573" max="13573" width="106.166666666667" style="6" customWidth="1"/>
    <col min="13574" max="13810" width="7.66666666666667" style="6" customWidth="1"/>
    <col min="13811" max="13824" width="9.16666666666667" style="6"/>
    <col min="13825" max="13825" width="61.5" style="6" customWidth="1"/>
    <col min="13826" max="13826" width="48.3333333333333" style="6" customWidth="1"/>
    <col min="13827" max="13827" width="47.8333333333333" style="6" customWidth="1"/>
    <col min="13828" max="13828" width="17.3333333333333" style="6" customWidth="1"/>
    <col min="13829" max="13829" width="106.166666666667" style="6" customWidth="1"/>
    <col min="13830" max="14066" width="7.66666666666667" style="6" customWidth="1"/>
    <col min="14067" max="14080" width="9.16666666666667" style="6"/>
    <col min="14081" max="14081" width="61.5" style="6" customWidth="1"/>
    <col min="14082" max="14082" width="48.3333333333333" style="6" customWidth="1"/>
    <col min="14083" max="14083" width="47.8333333333333" style="6" customWidth="1"/>
    <col min="14084" max="14084" width="17.3333333333333" style="6" customWidth="1"/>
    <col min="14085" max="14085" width="106.166666666667" style="6" customWidth="1"/>
    <col min="14086" max="14322" width="7.66666666666667" style="6" customWidth="1"/>
    <col min="14323" max="14336" width="9.16666666666667" style="6"/>
    <col min="14337" max="14337" width="61.5" style="6" customWidth="1"/>
    <col min="14338" max="14338" width="48.3333333333333" style="6" customWidth="1"/>
    <col min="14339" max="14339" width="47.8333333333333" style="6" customWidth="1"/>
    <col min="14340" max="14340" width="17.3333333333333" style="6" customWidth="1"/>
    <col min="14341" max="14341" width="106.166666666667" style="6" customWidth="1"/>
    <col min="14342" max="14578" width="7.66666666666667" style="6" customWidth="1"/>
    <col min="14579" max="14592" width="9.16666666666667" style="6"/>
    <col min="14593" max="14593" width="61.5" style="6" customWidth="1"/>
    <col min="14594" max="14594" width="48.3333333333333" style="6" customWidth="1"/>
    <col min="14595" max="14595" width="47.8333333333333" style="6" customWidth="1"/>
    <col min="14596" max="14596" width="17.3333333333333" style="6" customWidth="1"/>
    <col min="14597" max="14597" width="106.166666666667" style="6" customWidth="1"/>
    <col min="14598" max="14834" width="7.66666666666667" style="6" customWidth="1"/>
    <col min="14835" max="14848" width="9.16666666666667" style="6"/>
    <col min="14849" max="14849" width="61.5" style="6" customWidth="1"/>
    <col min="14850" max="14850" width="48.3333333333333" style="6" customWidth="1"/>
    <col min="14851" max="14851" width="47.8333333333333" style="6" customWidth="1"/>
    <col min="14852" max="14852" width="17.3333333333333" style="6" customWidth="1"/>
    <col min="14853" max="14853" width="106.166666666667" style="6" customWidth="1"/>
    <col min="14854" max="15090" width="7.66666666666667" style="6" customWidth="1"/>
    <col min="15091" max="15104" width="9.16666666666667" style="6"/>
    <col min="15105" max="15105" width="61.5" style="6" customWidth="1"/>
    <col min="15106" max="15106" width="48.3333333333333" style="6" customWidth="1"/>
    <col min="15107" max="15107" width="47.8333333333333" style="6" customWidth="1"/>
    <col min="15108" max="15108" width="17.3333333333333" style="6" customWidth="1"/>
    <col min="15109" max="15109" width="106.166666666667" style="6" customWidth="1"/>
    <col min="15110" max="15346" width="7.66666666666667" style="6" customWidth="1"/>
    <col min="15347" max="15360" width="9.16666666666667" style="6"/>
    <col min="15361" max="15361" width="61.5" style="6" customWidth="1"/>
    <col min="15362" max="15362" width="48.3333333333333" style="6" customWidth="1"/>
    <col min="15363" max="15363" width="47.8333333333333" style="6" customWidth="1"/>
    <col min="15364" max="15364" width="17.3333333333333" style="6" customWidth="1"/>
    <col min="15365" max="15365" width="106.166666666667" style="6" customWidth="1"/>
    <col min="15366" max="15602" width="7.66666666666667" style="6" customWidth="1"/>
    <col min="15603" max="15616" width="9.16666666666667" style="6"/>
    <col min="15617" max="15617" width="61.5" style="6" customWidth="1"/>
    <col min="15618" max="15618" width="48.3333333333333" style="6" customWidth="1"/>
    <col min="15619" max="15619" width="47.8333333333333" style="6" customWidth="1"/>
    <col min="15620" max="15620" width="17.3333333333333" style="6" customWidth="1"/>
    <col min="15621" max="15621" width="106.166666666667" style="6" customWidth="1"/>
    <col min="15622" max="15858" width="7.66666666666667" style="6" customWidth="1"/>
    <col min="15859" max="15872" width="9.16666666666667" style="6"/>
    <col min="15873" max="15873" width="61.5" style="6" customWidth="1"/>
    <col min="15874" max="15874" width="48.3333333333333" style="6" customWidth="1"/>
    <col min="15875" max="15875" width="47.8333333333333" style="6" customWidth="1"/>
    <col min="15876" max="15876" width="17.3333333333333" style="6" customWidth="1"/>
    <col min="15877" max="15877" width="106.166666666667" style="6" customWidth="1"/>
    <col min="15878" max="16114" width="7.66666666666667" style="6" customWidth="1"/>
    <col min="16115" max="16128" width="9.16666666666667" style="6"/>
    <col min="16129" max="16129" width="61.5" style="6" customWidth="1"/>
    <col min="16130" max="16130" width="48.3333333333333" style="6" customWidth="1"/>
    <col min="16131" max="16131" width="47.8333333333333" style="6" customWidth="1"/>
    <col min="16132" max="16132" width="17.3333333333333" style="6" customWidth="1"/>
    <col min="16133" max="16133" width="106.166666666667" style="6" customWidth="1"/>
    <col min="16134" max="16370" width="7.66666666666667" style="6" customWidth="1"/>
    <col min="16371" max="16384" width="9.16666666666667" style="6"/>
  </cols>
  <sheetData>
    <row r="1" s="1" customFormat="1" customHeight="1" spans="1:255">
      <c r="A1" s="7" t="s">
        <v>230</v>
      </c>
      <c r="D1" s="5"/>
      <c r="II1" s="6"/>
      <c r="IJ1" s="6"/>
      <c r="IK1" s="6"/>
      <c r="IL1" s="6"/>
      <c r="IM1" s="6"/>
      <c r="IN1" s="6"/>
      <c r="IO1" s="6"/>
      <c r="IP1" s="6"/>
      <c r="IQ1" s="6"/>
      <c r="IR1" s="6"/>
      <c r="IS1" s="6"/>
      <c r="IT1" s="6"/>
      <c r="IU1" s="6"/>
    </row>
    <row r="2" s="2" customFormat="1" ht="34.5" customHeight="1" spans="1:4">
      <c r="A2" s="2" t="s">
        <v>231</v>
      </c>
      <c r="D2" s="8"/>
    </row>
    <row r="3" s="3" customFormat="1" ht="14.25" spans="1:5">
      <c r="A3" s="9" t="s">
        <v>2</v>
      </c>
      <c r="D3" s="10"/>
      <c r="E3" s="3" t="s">
        <v>3</v>
      </c>
    </row>
    <row r="4" s="4" customFormat="1" ht="39" customHeight="1" spans="1:242">
      <c r="A4" s="11" t="s">
        <v>177</v>
      </c>
      <c r="B4" s="12" t="s">
        <v>232</v>
      </c>
      <c r="C4" s="12" t="s">
        <v>180</v>
      </c>
      <c r="D4" s="13" t="s">
        <v>181</v>
      </c>
      <c r="E4" s="14" t="s">
        <v>233</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row>
    <row r="5" s="1" customFormat="1" ht="93" customHeight="1" spans="1:255">
      <c r="A5" s="16" t="s">
        <v>234</v>
      </c>
      <c r="B5" s="17" t="s">
        <v>235</v>
      </c>
      <c r="C5" s="18" t="s">
        <v>191</v>
      </c>
      <c r="D5" s="18">
        <v>184.515</v>
      </c>
      <c r="E5" s="19" t="s">
        <v>236</v>
      </c>
      <c r="II5" s="6"/>
      <c r="IJ5" s="6"/>
      <c r="IK5" s="6"/>
      <c r="IL5" s="6"/>
      <c r="IM5" s="6"/>
      <c r="IN5" s="6"/>
      <c r="IO5" s="6"/>
      <c r="IP5" s="6"/>
      <c r="IQ5" s="6"/>
      <c r="IR5" s="6"/>
      <c r="IS5" s="6"/>
      <c r="IT5" s="6"/>
      <c r="IU5" s="6"/>
    </row>
    <row r="6" s="1" customFormat="1" ht="166.5" customHeight="1" spans="1:255">
      <c r="A6" s="16" t="s">
        <v>234</v>
      </c>
      <c r="B6" s="17" t="s">
        <v>237</v>
      </c>
      <c r="C6" s="20" t="s">
        <v>199</v>
      </c>
      <c r="D6" s="21">
        <v>75.016</v>
      </c>
      <c r="E6" s="19" t="s">
        <v>238</v>
      </c>
      <c r="II6" s="6"/>
      <c r="IJ6" s="6"/>
      <c r="IK6" s="6"/>
      <c r="IL6" s="6"/>
      <c r="IM6" s="6"/>
      <c r="IN6" s="6"/>
      <c r="IO6" s="6"/>
      <c r="IP6" s="6"/>
      <c r="IQ6" s="6"/>
      <c r="IR6" s="6"/>
      <c r="IS6" s="6"/>
      <c r="IT6" s="6"/>
      <c r="IU6" s="6"/>
    </row>
    <row r="7" s="1" customFormat="1" ht="88.5" customHeight="1" spans="1:255">
      <c r="A7" s="14" t="s">
        <v>239</v>
      </c>
      <c r="B7" s="17" t="s">
        <v>240</v>
      </c>
      <c r="C7" s="22" t="s">
        <v>202</v>
      </c>
      <c r="D7" s="21">
        <v>73.7</v>
      </c>
      <c r="E7" s="23" t="s">
        <v>241</v>
      </c>
      <c r="II7" s="6"/>
      <c r="IJ7" s="6"/>
      <c r="IK7" s="6"/>
      <c r="IL7" s="6"/>
      <c r="IM7" s="6"/>
      <c r="IN7" s="6"/>
      <c r="IO7" s="6"/>
      <c r="IP7" s="6"/>
      <c r="IQ7" s="6"/>
      <c r="IR7" s="6"/>
      <c r="IS7" s="6"/>
      <c r="IT7" s="6"/>
      <c r="IU7" s="6"/>
    </row>
    <row r="8" s="1" customFormat="1" ht="88.5" customHeight="1" spans="1:255">
      <c r="A8" s="14" t="s">
        <v>239</v>
      </c>
      <c r="B8" s="24" t="s">
        <v>242</v>
      </c>
      <c r="C8" s="22" t="s">
        <v>243</v>
      </c>
      <c r="D8" s="25">
        <v>45</v>
      </c>
      <c r="E8" s="26" t="s">
        <v>244</v>
      </c>
      <c r="II8" s="6"/>
      <c r="IJ8" s="6"/>
      <c r="IK8" s="6"/>
      <c r="IL8" s="6"/>
      <c r="IM8" s="6"/>
      <c r="IN8" s="6"/>
      <c r="IO8" s="6"/>
      <c r="IP8" s="6"/>
      <c r="IQ8" s="6"/>
      <c r="IR8" s="6"/>
      <c r="IS8" s="6"/>
      <c r="IT8" s="6"/>
      <c r="IU8" s="6"/>
    </row>
    <row r="9" s="1" customFormat="1" ht="88.5" customHeight="1" spans="1:255">
      <c r="A9" s="14" t="s">
        <v>245</v>
      </c>
      <c r="B9" s="27" t="s">
        <v>246</v>
      </c>
      <c r="C9" s="28" t="s">
        <v>205</v>
      </c>
      <c r="D9" s="25">
        <v>187.47</v>
      </c>
      <c r="E9" s="28" t="s">
        <v>247</v>
      </c>
      <c r="II9" s="6"/>
      <c r="IJ9" s="6"/>
      <c r="IK9" s="6"/>
      <c r="IL9" s="6"/>
      <c r="IM9" s="6"/>
      <c r="IN9" s="6"/>
      <c r="IO9" s="6"/>
      <c r="IP9" s="6"/>
      <c r="IQ9" s="6"/>
      <c r="IR9" s="6"/>
      <c r="IS9" s="6"/>
      <c r="IT9" s="6"/>
      <c r="IU9" s="6"/>
    </row>
    <row r="10" s="1" customFormat="1" ht="88.5" customHeight="1" spans="1:255">
      <c r="A10" s="29" t="s">
        <v>248</v>
      </c>
      <c r="B10" s="24" t="s">
        <v>249</v>
      </c>
      <c r="C10" s="22" t="s">
        <v>222</v>
      </c>
      <c r="D10" s="30">
        <v>2.52</v>
      </c>
      <c r="E10" s="31" t="s">
        <v>250</v>
      </c>
      <c r="II10" s="6"/>
      <c r="IJ10" s="6"/>
      <c r="IK10" s="6"/>
      <c r="IL10" s="6"/>
      <c r="IM10" s="6"/>
      <c r="IN10" s="6"/>
      <c r="IO10" s="6"/>
      <c r="IP10" s="6"/>
      <c r="IQ10" s="6"/>
      <c r="IR10" s="6"/>
      <c r="IS10" s="6"/>
      <c r="IT10" s="6"/>
      <c r="IU10" s="6"/>
    </row>
    <row r="11" s="1" customFormat="1" ht="89.25" customHeight="1" spans="1:255">
      <c r="A11" s="29" t="s">
        <v>248</v>
      </c>
      <c r="B11" s="32" t="s">
        <v>251</v>
      </c>
      <c r="C11" s="22" t="s">
        <v>225</v>
      </c>
      <c r="D11" s="30">
        <v>1.1</v>
      </c>
      <c r="E11" s="31" t="s">
        <v>252</v>
      </c>
      <c r="II11" s="6"/>
      <c r="IJ11" s="6"/>
      <c r="IK11" s="6"/>
      <c r="IL11" s="6"/>
      <c r="IM11" s="6"/>
      <c r="IN11" s="6"/>
      <c r="IO11" s="6"/>
      <c r="IP11" s="6"/>
      <c r="IQ11" s="6"/>
      <c r="IR11" s="6"/>
      <c r="IS11" s="6"/>
      <c r="IT11" s="6"/>
      <c r="IU11" s="6"/>
    </row>
    <row r="12" s="4" customFormat="1" ht="39" customHeight="1" spans="1:242">
      <c r="A12" s="11"/>
      <c r="B12" s="33"/>
      <c r="C12" s="12" t="s">
        <v>50</v>
      </c>
      <c r="D12" s="13">
        <f>SUM(D5:D11)</f>
        <v>569.321</v>
      </c>
      <c r="E12" s="14"/>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Я люблю тебя</cp:lastModifiedBy>
  <dcterms:created xsi:type="dcterms:W3CDTF">2016-02-19T10:32:00Z</dcterms:created>
  <cp:lastPrinted>2022-01-22T19:15:00Z</cp:lastPrinted>
  <dcterms:modified xsi:type="dcterms:W3CDTF">2025-02-08T01:57:14Z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6AD2DF5273CD4767A9BE4E8C807E10B2_13</vt:lpwstr>
  </property>
</Properties>
</file>